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Раздел, подраздел" sheetId="1" r:id="rId1"/>
    <sheet name="Ведом." sheetId="2" r:id="rId2"/>
  </sheets>
  <externalReferences>
    <externalReference r:id="rId3"/>
  </externalReferences>
  <calcPr calcId="125725"/>
</workbook>
</file>

<file path=xl/calcChain.xml><?xml version="1.0" encoding="utf-8"?>
<calcChain xmlns="http://schemas.openxmlformats.org/spreadsheetml/2006/main">
  <c r="H255" i="2"/>
  <c r="I255"/>
  <c r="J255"/>
  <c r="H256"/>
  <c r="I256"/>
  <c r="J256"/>
  <c r="H257"/>
  <c r="I257"/>
  <c r="J257"/>
  <c r="H258"/>
  <c r="I258"/>
  <c r="J258"/>
  <c r="G258"/>
  <c r="H270"/>
  <c r="I270"/>
  <c r="J270"/>
  <c r="H271"/>
  <c r="I271"/>
  <c r="J271"/>
  <c r="G271"/>
  <c r="K272"/>
  <c r="K273"/>
  <c r="H272"/>
  <c r="I272"/>
  <c r="J272"/>
  <c r="G272"/>
  <c r="H268"/>
  <c r="I268"/>
  <c r="I267" s="1"/>
  <c r="I266" s="1"/>
  <c r="J268"/>
  <c r="J267" s="1"/>
  <c r="J266" s="1"/>
  <c r="H267"/>
  <c r="H266" s="1"/>
  <c r="K265"/>
  <c r="H264"/>
  <c r="I264"/>
  <c r="I263" s="1"/>
  <c r="K263" s="1"/>
  <c r="J264"/>
  <c r="J263" s="1"/>
  <c r="H263"/>
  <c r="G264"/>
  <c r="G263" s="1"/>
  <c r="K253"/>
  <c r="K254"/>
  <c r="H253"/>
  <c r="I253"/>
  <c r="J253"/>
  <c r="G253"/>
  <c r="K251"/>
  <c r="K252"/>
  <c r="H251"/>
  <c r="H250" s="1"/>
  <c r="H249" s="1"/>
  <c r="I251"/>
  <c r="I250" s="1"/>
  <c r="J251"/>
  <c r="J250" s="1"/>
  <c r="G251"/>
  <c r="K240"/>
  <c r="H239"/>
  <c r="H238" s="1"/>
  <c r="H237" s="1"/>
  <c r="H236" s="1"/>
  <c r="H235" s="1"/>
  <c r="H234" s="1"/>
  <c r="I239"/>
  <c r="I238" s="1"/>
  <c r="I237" s="1"/>
  <c r="I236" s="1"/>
  <c r="I235" s="1"/>
  <c r="I234" s="1"/>
  <c r="J239"/>
  <c r="J238" s="1"/>
  <c r="J237" s="1"/>
  <c r="J236" s="1"/>
  <c r="J235" s="1"/>
  <c r="J234" s="1"/>
  <c r="G239"/>
  <c r="G238" s="1"/>
  <c r="G237" s="1"/>
  <c r="G236" s="1"/>
  <c r="G235" s="1"/>
  <c r="G234" s="1"/>
  <c r="K233"/>
  <c r="H232"/>
  <c r="H231" s="1"/>
  <c r="H230" s="1"/>
  <c r="I232"/>
  <c r="I231" s="1"/>
  <c r="I230" s="1"/>
  <c r="J232"/>
  <c r="J231" s="1"/>
  <c r="J230" s="1"/>
  <c r="G232"/>
  <c r="G231" s="1"/>
  <c r="G230" s="1"/>
  <c r="K229"/>
  <c r="H228"/>
  <c r="H227" s="1"/>
  <c r="I228"/>
  <c r="I227" s="1"/>
  <c r="K227" s="1"/>
  <c r="J228"/>
  <c r="J227" s="1"/>
  <c r="G228"/>
  <c r="G227" s="1"/>
  <c r="K226"/>
  <c r="H225"/>
  <c r="H224" s="1"/>
  <c r="I225"/>
  <c r="I224" s="1"/>
  <c r="J225"/>
  <c r="J224" s="1"/>
  <c r="G225"/>
  <c r="G224" s="1"/>
  <c r="K223"/>
  <c r="H222"/>
  <c r="H221" s="1"/>
  <c r="I222"/>
  <c r="I221" s="1"/>
  <c r="K221" s="1"/>
  <c r="J222"/>
  <c r="J221" s="1"/>
  <c r="G222"/>
  <c r="G221" s="1"/>
  <c r="H216"/>
  <c r="H215" s="1"/>
  <c r="I216"/>
  <c r="I215" s="1"/>
  <c r="J216"/>
  <c r="G215"/>
  <c r="G216"/>
  <c r="I212"/>
  <c r="I211" s="1"/>
  <c r="I210" s="1"/>
  <c r="G212"/>
  <c r="G211" s="1"/>
  <c r="G210" s="1"/>
  <c r="I208"/>
  <c r="I207" s="1"/>
  <c r="I206" s="1"/>
  <c r="G208"/>
  <c r="G207" s="1"/>
  <c r="G206" s="1"/>
  <c r="K271" l="1"/>
  <c r="K264"/>
  <c r="G249"/>
  <c r="G250"/>
  <c r="K250" s="1"/>
  <c r="K224"/>
  <c r="K230"/>
  <c r="I249"/>
  <c r="I244" s="1"/>
  <c r="J249"/>
  <c r="K222"/>
  <c r="K232"/>
  <c r="K228"/>
  <c r="K225"/>
  <c r="K231"/>
  <c r="K216"/>
  <c r="K174"/>
  <c r="H173"/>
  <c r="H172" s="1"/>
  <c r="H171" s="1"/>
  <c r="I173"/>
  <c r="I172" s="1"/>
  <c r="I171" s="1"/>
  <c r="J173"/>
  <c r="J172" s="1"/>
  <c r="J171" s="1"/>
  <c r="G173"/>
  <c r="G172" s="1"/>
  <c r="G171" s="1"/>
  <c r="H169"/>
  <c r="H168" s="1"/>
  <c r="H167" s="1"/>
  <c r="I169"/>
  <c r="J169"/>
  <c r="J168" s="1"/>
  <c r="J167" s="1"/>
  <c r="G169"/>
  <c r="G168" s="1"/>
  <c r="K170"/>
  <c r="H140"/>
  <c r="I140"/>
  <c r="J140"/>
  <c r="G140"/>
  <c r="I120"/>
  <c r="G120"/>
  <c r="H113"/>
  <c r="I113"/>
  <c r="J113"/>
  <c r="K88"/>
  <c r="H87"/>
  <c r="H86" s="1"/>
  <c r="H85" s="1"/>
  <c r="H84" s="1"/>
  <c r="H83" s="1"/>
  <c r="I87"/>
  <c r="I86" s="1"/>
  <c r="J87"/>
  <c r="J86" s="1"/>
  <c r="J85" s="1"/>
  <c r="J84" s="1"/>
  <c r="J82" s="1"/>
  <c r="J81" s="1"/>
  <c r="J80" s="1"/>
  <c r="J78" s="1"/>
  <c r="J77" s="1"/>
  <c r="J76" s="1"/>
  <c r="J75" s="1"/>
  <c r="J74" s="1"/>
  <c r="J73" s="1"/>
  <c r="G87"/>
  <c r="G86" s="1"/>
  <c r="G85" s="1"/>
  <c r="I77"/>
  <c r="I76" s="1"/>
  <c r="I75" s="1"/>
  <c r="I74" s="1"/>
  <c r="I73" s="1"/>
  <c r="G77"/>
  <c r="G76" s="1"/>
  <c r="G75" s="1"/>
  <c r="G74" s="1"/>
  <c r="G73" s="1"/>
  <c r="K63"/>
  <c r="H62"/>
  <c r="I62"/>
  <c r="J62"/>
  <c r="G62"/>
  <c r="K61"/>
  <c r="H60"/>
  <c r="I60"/>
  <c r="J60"/>
  <c r="G60"/>
  <c r="H47"/>
  <c r="H46" s="1"/>
  <c r="H45" s="1"/>
  <c r="I47"/>
  <c r="I46" s="1"/>
  <c r="I45" s="1"/>
  <c r="J47"/>
  <c r="J46" s="1"/>
  <c r="J45" s="1"/>
  <c r="G47"/>
  <c r="K48"/>
  <c r="H42"/>
  <c r="I42"/>
  <c r="J42"/>
  <c r="G42"/>
  <c r="K44"/>
  <c r="K43"/>
  <c r="K286"/>
  <c r="J285"/>
  <c r="J284" s="1"/>
  <c r="I285"/>
  <c r="I284" s="1"/>
  <c r="H285"/>
  <c r="H284" s="1"/>
  <c r="H280" s="1"/>
  <c r="H279" s="1"/>
  <c r="G285"/>
  <c r="G284" s="1"/>
  <c r="G280" s="1"/>
  <c r="G279" s="1"/>
  <c r="J277"/>
  <c r="J276" s="1"/>
  <c r="I277"/>
  <c r="H277"/>
  <c r="H276" s="1"/>
  <c r="G277"/>
  <c r="G276" s="1"/>
  <c r="G270" s="1"/>
  <c r="K275"/>
  <c r="J274"/>
  <c r="I274"/>
  <c r="H274"/>
  <c r="G274"/>
  <c r="K269"/>
  <c r="G268"/>
  <c r="G267" s="1"/>
  <c r="G266" s="1"/>
  <c r="K262"/>
  <c r="J261"/>
  <c r="I261"/>
  <c r="H261"/>
  <c r="G261"/>
  <c r="G260" s="1"/>
  <c r="G259" s="1"/>
  <c r="K248"/>
  <c r="J247"/>
  <c r="J245" s="1"/>
  <c r="J244" s="1"/>
  <c r="J243" s="1"/>
  <c r="J242" s="1"/>
  <c r="J241" s="1"/>
  <c r="I247"/>
  <c r="I245" s="1"/>
  <c r="H247"/>
  <c r="H245" s="1"/>
  <c r="G247"/>
  <c r="G245" s="1"/>
  <c r="K239"/>
  <c r="K220"/>
  <c r="J219"/>
  <c r="J218" s="1"/>
  <c r="I219"/>
  <c r="H219"/>
  <c r="H218" s="1"/>
  <c r="H214" s="1"/>
  <c r="G219"/>
  <c r="G218" s="1"/>
  <c r="G214" s="1"/>
  <c r="K217"/>
  <c r="J215"/>
  <c r="H213"/>
  <c r="H212" s="1"/>
  <c r="H211" s="1"/>
  <c r="H210" s="1"/>
  <c r="H209" s="1"/>
  <c r="H208" s="1"/>
  <c r="H207" s="1"/>
  <c r="H206" s="1"/>
  <c r="K211"/>
  <c r="K208"/>
  <c r="K205"/>
  <c r="J204"/>
  <c r="J203" s="1"/>
  <c r="J202" s="1"/>
  <c r="I204"/>
  <c r="I203" s="1"/>
  <c r="I202" s="1"/>
  <c r="H204"/>
  <c r="H203" s="1"/>
  <c r="H202" s="1"/>
  <c r="G204"/>
  <c r="G203" s="1"/>
  <c r="G202" s="1"/>
  <c r="K201"/>
  <c r="J200"/>
  <c r="J199" s="1"/>
  <c r="I200"/>
  <c r="I198" s="1"/>
  <c r="H200"/>
  <c r="H198" s="1"/>
  <c r="G200"/>
  <c r="G198" s="1"/>
  <c r="K197"/>
  <c r="J196"/>
  <c r="J195" s="1"/>
  <c r="J194" s="1"/>
  <c r="I196"/>
  <c r="I195" s="1"/>
  <c r="I194" s="1"/>
  <c r="H196"/>
  <c r="H195" s="1"/>
  <c r="H194" s="1"/>
  <c r="G196"/>
  <c r="G195" s="1"/>
  <c r="G194" s="1"/>
  <c r="K189"/>
  <c r="J188"/>
  <c r="J186" s="1"/>
  <c r="I188"/>
  <c r="I187" s="1"/>
  <c r="H188"/>
  <c r="H187" s="1"/>
  <c r="G188"/>
  <c r="G187" s="1"/>
  <c r="K185"/>
  <c r="J184"/>
  <c r="J183" s="1"/>
  <c r="I184"/>
  <c r="H184"/>
  <c r="H182" s="1"/>
  <c r="G184"/>
  <c r="G183" s="1"/>
  <c r="K181"/>
  <c r="J180"/>
  <c r="J179" s="1"/>
  <c r="I180"/>
  <c r="H180"/>
  <c r="H179" s="1"/>
  <c r="G180"/>
  <c r="G178" s="1"/>
  <c r="K166"/>
  <c r="J165"/>
  <c r="J164" s="1"/>
  <c r="J163" s="1"/>
  <c r="I165"/>
  <c r="H165"/>
  <c r="H164" s="1"/>
  <c r="H163" s="1"/>
  <c r="G165"/>
  <c r="G164" s="1"/>
  <c r="G163" s="1"/>
  <c r="K162"/>
  <c r="J161"/>
  <c r="J160" s="1"/>
  <c r="J159" s="1"/>
  <c r="I161"/>
  <c r="I160" s="1"/>
  <c r="H161"/>
  <c r="H160" s="1"/>
  <c r="H159" s="1"/>
  <c r="G161"/>
  <c r="G160" s="1"/>
  <c r="G159" s="1"/>
  <c r="K158"/>
  <c r="J157"/>
  <c r="I157"/>
  <c r="I156" s="1"/>
  <c r="I155" s="1"/>
  <c r="H157"/>
  <c r="H156" s="1"/>
  <c r="H155" s="1"/>
  <c r="G157"/>
  <c r="G156" s="1"/>
  <c r="G155" s="1"/>
  <c r="K154"/>
  <c r="J153"/>
  <c r="J152" s="1"/>
  <c r="J151" s="1"/>
  <c r="I153"/>
  <c r="I152" s="1"/>
  <c r="I151" s="1"/>
  <c r="H153"/>
  <c r="H152" s="1"/>
  <c r="H151" s="1"/>
  <c r="G153"/>
  <c r="G152" s="1"/>
  <c r="G151" s="1"/>
  <c r="K148"/>
  <c r="J147"/>
  <c r="J146" s="1"/>
  <c r="I147"/>
  <c r="I146" s="1"/>
  <c r="H147"/>
  <c r="H146" s="1"/>
  <c r="G147"/>
  <c r="G146" s="1"/>
  <c r="J145"/>
  <c r="J144" s="1"/>
  <c r="J143" s="1"/>
  <c r="I145"/>
  <c r="I144" s="1"/>
  <c r="I143" s="1"/>
  <c r="H145"/>
  <c r="H144" s="1"/>
  <c r="H143" s="1"/>
  <c r="G145"/>
  <c r="G144" s="1"/>
  <c r="G143" s="1"/>
  <c r="K139"/>
  <c r="J138"/>
  <c r="I138"/>
  <c r="H138"/>
  <c r="G138"/>
  <c r="K132"/>
  <c r="J131"/>
  <c r="J130" s="1"/>
  <c r="I131"/>
  <c r="I130" s="1"/>
  <c r="H131"/>
  <c r="H130" s="1"/>
  <c r="G131"/>
  <c r="G130" s="1"/>
  <c r="K129"/>
  <c r="J128"/>
  <c r="I128"/>
  <c r="H128"/>
  <c r="G128"/>
  <c r="J127"/>
  <c r="J126" s="1"/>
  <c r="J125" s="1"/>
  <c r="I127"/>
  <c r="H127"/>
  <c r="H126" s="1"/>
  <c r="H125" s="1"/>
  <c r="G127"/>
  <c r="G126" s="1"/>
  <c r="G125" s="1"/>
  <c r="J120"/>
  <c r="J119" s="1"/>
  <c r="J118" s="1"/>
  <c r="J117" s="1"/>
  <c r="I118"/>
  <c r="G118"/>
  <c r="J115"/>
  <c r="I115"/>
  <c r="H115"/>
  <c r="G115"/>
  <c r="K114"/>
  <c r="G113"/>
  <c r="K107"/>
  <c r="J107"/>
  <c r="J106" s="1"/>
  <c r="J105" s="1"/>
  <c r="H107"/>
  <c r="H106" s="1"/>
  <c r="H105" s="1"/>
  <c r="I106"/>
  <c r="I105" s="1"/>
  <c r="G106"/>
  <c r="G105" s="1"/>
  <c r="K104"/>
  <c r="J104"/>
  <c r="J103" s="1"/>
  <c r="J102" s="1"/>
  <c r="H104"/>
  <c r="H103" s="1"/>
  <c r="H102" s="1"/>
  <c r="I103"/>
  <c r="G103"/>
  <c r="G102" s="1"/>
  <c r="K96"/>
  <c r="J95"/>
  <c r="J92" s="1"/>
  <c r="I95"/>
  <c r="I94" s="1"/>
  <c r="H95"/>
  <c r="H94" s="1"/>
  <c r="H93" s="1"/>
  <c r="G95"/>
  <c r="G92" s="1"/>
  <c r="G91" s="1"/>
  <c r="H91" s="1"/>
  <c r="I91" s="1"/>
  <c r="I83"/>
  <c r="G82"/>
  <c r="G81" s="1"/>
  <c r="G80" s="1"/>
  <c r="K72"/>
  <c r="J71"/>
  <c r="J69" s="1"/>
  <c r="I71"/>
  <c r="I69" s="1"/>
  <c r="H71"/>
  <c r="H69" s="1"/>
  <c r="G71"/>
  <c r="G69" s="1"/>
  <c r="J68"/>
  <c r="I68"/>
  <c r="H68"/>
  <c r="G68"/>
  <c r="K67"/>
  <c r="J66"/>
  <c r="J65" s="1"/>
  <c r="I66"/>
  <c r="I65" s="1"/>
  <c r="H66"/>
  <c r="H65" s="1"/>
  <c r="G66"/>
  <c r="G65" s="1"/>
  <c r="J64"/>
  <c r="I64"/>
  <c r="H64"/>
  <c r="G64"/>
  <c r="K57"/>
  <c r="J56"/>
  <c r="J55" s="1"/>
  <c r="J54" s="1"/>
  <c r="I56"/>
  <c r="I55" s="1"/>
  <c r="I54" s="1"/>
  <c r="H56"/>
  <c r="H55" s="1"/>
  <c r="H54" s="1"/>
  <c r="G56"/>
  <c r="G55" s="1"/>
  <c r="G54" s="1"/>
  <c r="K53"/>
  <c r="J52"/>
  <c r="J50" s="1"/>
  <c r="I52"/>
  <c r="I51" s="1"/>
  <c r="H52"/>
  <c r="H51" s="1"/>
  <c r="G52"/>
  <c r="G50" s="1"/>
  <c r="K41"/>
  <c r="J40"/>
  <c r="I40"/>
  <c r="H40"/>
  <c r="G40"/>
  <c r="K39"/>
  <c r="J38"/>
  <c r="I38"/>
  <c r="H38"/>
  <c r="G38"/>
  <c r="K32"/>
  <c r="J31"/>
  <c r="J30" s="1"/>
  <c r="I31"/>
  <c r="I29" s="1"/>
  <c r="H31"/>
  <c r="H29" s="1"/>
  <c r="G31"/>
  <c r="G29" s="1"/>
  <c r="K28"/>
  <c r="K27" s="1"/>
  <c r="J27"/>
  <c r="J26" s="1"/>
  <c r="I27"/>
  <c r="I25" s="1"/>
  <c r="H27"/>
  <c r="H25" s="1"/>
  <c r="H24" s="1"/>
  <c r="H23" s="1"/>
  <c r="G27"/>
  <c r="G25" s="1"/>
  <c r="G24" s="1"/>
  <c r="G23" s="1"/>
  <c r="K21"/>
  <c r="J20"/>
  <c r="J18" s="1"/>
  <c r="J17" s="1"/>
  <c r="J16" s="1"/>
  <c r="J15" s="1"/>
  <c r="I20"/>
  <c r="H20"/>
  <c r="H19" s="1"/>
  <c r="G20"/>
  <c r="G18" s="1"/>
  <c r="G17" s="1"/>
  <c r="G16" s="1"/>
  <c r="G15" s="1"/>
  <c r="E24" i="1"/>
  <c r="F24"/>
  <c r="D24"/>
  <c r="D32"/>
  <c r="H32" s="1"/>
  <c r="F31"/>
  <c r="E31"/>
  <c r="H30"/>
  <c r="F29"/>
  <c r="E29"/>
  <c r="H28"/>
  <c r="F27"/>
  <c r="E27"/>
  <c r="H26"/>
  <c r="H25"/>
  <c r="H23"/>
  <c r="H22"/>
  <c r="H21"/>
  <c r="H20"/>
  <c r="G19"/>
  <c r="F19"/>
  <c r="E19"/>
  <c r="D19"/>
  <c r="H18"/>
  <c r="G17"/>
  <c r="G16" s="1"/>
  <c r="E17"/>
  <c r="E16" s="1"/>
  <c r="H17"/>
  <c r="F16"/>
  <c r="D16"/>
  <c r="H16" s="1"/>
  <c r="E15"/>
  <c r="E14" s="1"/>
  <c r="D14"/>
  <c r="H13"/>
  <c r="H12"/>
  <c r="H11"/>
  <c r="F10"/>
  <c r="E10"/>
  <c r="H244" i="2" l="1"/>
  <c r="H243" s="1"/>
  <c r="H242" s="1"/>
  <c r="H241" s="1"/>
  <c r="G242"/>
  <c r="G241" s="1"/>
  <c r="G244"/>
  <c r="G243" s="1"/>
  <c r="G193"/>
  <c r="G192" s="1"/>
  <c r="G191" s="1"/>
  <c r="G190" s="1"/>
  <c r="K249"/>
  <c r="J214"/>
  <c r="H193"/>
  <c r="H192" s="1"/>
  <c r="H191" s="1"/>
  <c r="K171"/>
  <c r="J137"/>
  <c r="J136" s="1"/>
  <c r="J135" s="1"/>
  <c r="J134" s="1"/>
  <c r="J133" s="1"/>
  <c r="H137"/>
  <c r="H136" s="1"/>
  <c r="H135" s="1"/>
  <c r="H134" s="1"/>
  <c r="H133" s="1"/>
  <c r="G59"/>
  <c r="G58" s="1"/>
  <c r="G49" s="1"/>
  <c r="K169"/>
  <c r="H150"/>
  <c r="H149" s="1"/>
  <c r="K172"/>
  <c r="K173"/>
  <c r="J37"/>
  <c r="J36" s="1"/>
  <c r="J35" s="1"/>
  <c r="J29"/>
  <c r="J101"/>
  <c r="J100" s="1"/>
  <c r="G137"/>
  <c r="G136" s="1"/>
  <c r="G135" s="1"/>
  <c r="G134" s="1"/>
  <c r="G133" s="1"/>
  <c r="I168"/>
  <c r="I167" s="1"/>
  <c r="G167"/>
  <c r="I112"/>
  <c r="I137"/>
  <c r="I136" s="1"/>
  <c r="I135" s="1"/>
  <c r="I134" s="1"/>
  <c r="I133" s="1"/>
  <c r="K47"/>
  <c r="K86"/>
  <c r="J260"/>
  <c r="J259" s="1"/>
  <c r="K274"/>
  <c r="K62"/>
  <c r="G112"/>
  <c r="K64"/>
  <c r="H112"/>
  <c r="K203"/>
  <c r="J112"/>
  <c r="J111" s="1"/>
  <c r="J110" s="1"/>
  <c r="J109" s="1"/>
  <c r="J108" s="1"/>
  <c r="I117"/>
  <c r="G117"/>
  <c r="J70"/>
  <c r="K120"/>
  <c r="K60"/>
  <c r="K29"/>
  <c r="J182"/>
  <c r="H37"/>
  <c r="H36" s="1"/>
  <c r="H35" s="1"/>
  <c r="I199"/>
  <c r="J213"/>
  <c r="J212" s="1"/>
  <c r="J211" s="1"/>
  <c r="J210" s="1"/>
  <c r="J209" s="1"/>
  <c r="J208" s="1"/>
  <c r="J207" s="1"/>
  <c r="J206" s="1"/>
  <c r="I85"/>
  <c r="K85" s="1"/>
  <c r="G37"/>
  <c r="G36" s="1"/>
  <c r="K234"/>
  <c r="H70"/>
  <c r="K87"/>
  <c r="I70"/>
  <c r="G70"/>
  <c r="H22"/>
  <c r="K77"/>
  <c r="G79"/>
  <c r="I37"/>
  <c r="I36" s="1"/>
  <c r="I35" s="1"/>
  <c r="J19"/>
  <c r="G30"/>
  <c r="K180"/>
  <c r="J246"/>
  <c r="K261"/>
  <c r="K146"/>
  <c r="K153"/>
  <c r="I246"/>
  <c r="K247"/>
  <c r="K245" s="1"/>
  <c r="K20"/>
  <c r="K18" s="1"/>
  <c r="G94"/>
  <c r="G93" s="1"/>
  <c r="G101"/>
  <c r="G100" s="1"/>
  <c r="K198"/>
  <c r="G22"/>
  <c r="K165"/>
  <c r="K184"/>
  <c r="K238"/>
  <c r="H18"/>
  <c r="H17" s="1"/>
  <c r="H16" s="1"/>
  <c r="H15" s="1"/>
  <c r="I99"/>
  <c r="I98" s="1"/>
  <c r="I164"/>
  <c r="K164" s="1"/>
  <c r="H178"/>
  <c r="G46"/>
  <c r="G45" s="1"/>
  <c r="K45" s="1"/>
  <c r="K128"/>
  <c r="K268"/>
  <c r="G83"/>
  <c r="K83" s="1"/>
  <c r="J99"/>
  <c r="J98" s="1"/>
  <c r="H26"/>
  <c r="K116"/>
  <c r="K118"/>
  <c r="G26"/>
  <c r="G186"/>
  <c r="I18"/>
  <c r="I17" s="1"/>
  <c r="K17" s="1"/>
  <c r="I124"/>
  <c r="I123" s="1"/>
  <c r="H183"/>
  <c r="K200"/>
  <c r="K204"/>
  <c r="I260"/>
  <c r="I259" s="1"/>
  <c r="K259" s="1"/>
  <c r="H59"/>
  <c r="H58" s="1"/>
  <c r="I59"/>
  <c r="I58" s="1"/>
  <c r="J59"/>
  <c r="J58" s="1"/>
  <c r="J49" s="1"/>
  <c r="K54"/>
  <c r="K56"/>
  <c r="K55"/>
  <c r="G51"/>
  <c r="K51" s="1"/>
  <c r="K42"/>
  <c r="K40"/>
  <c r="J283"/>
  <c r="J282" s="1"/>
  <c r="J281" s="1"/>
  <c r="J280"/>
  <c r="J279" s="1"/>
  <c r="J51"/>
  <c r="K78"/>
  <c r="J83"/>
  <c r="I178"/>
  <c r="K178" s="1"/>
  <c r="J198"/>
  <c r="K215"/>
  <c r="K219"/>
  <c r="K31"/>
  <c r="J124"/>
  <c r="J123" s="1"/>
  <c r="K147"/>
  <c r="K187"/>
  <c r="G283"/>
  <c r="G282" s="1"/>
  <c r="G281" s="1"/>
  <c r="I19"/>
  <c r="I30"/>
  <c r="K119"/>
  <c r="K209"/>
  <c r="K66"/>
  <c r="J94"/>
  <c r="J93" s="1"/>
  <c r="K106"/>
  <c r="K130"/>
  <c r="K206"/>
  <c r="I218"/>
  <c r="G246"/>
  <c r="K270"/>
  <c r="I179"/>
  <c r="K38"/>
  <c r="K76"/>
  <c r="G99"/>
  <c r="G98" s="1"/>
  <c r="I126"/>
  <c r="I125" s="1"/>
  <c r="K125" s="1"/>
  <c r="K140"/>
  <c r="K157"/>
  <c r="J187"/>
  <c r="G199"/>
  <c r="I26"/>
  <c r="I159"/>
  <c r="K159" s="1"/>
  <c r="K160"/>
  <c r="K195"/>
  <c r="I243"/>
  <c r="K244"/>
  <c r="J91"/>
  <c r="K91"/>
  <c r="I93"/>
  <c r="K144"/>
  <c r="K69"/>
  <c r="K65"/>
  <c r="H101"/>
  <c r="H100" s="1"/>
  <c r="K105"/>
  <c r="I24"/>
  <c r="K25"/>
  <c r="I276"/>
  <c r="K276" s="1"/>
  <c r="K277"/>
  <c r="I280"/>
  <c r="I283"/>
  <c r="K284"/>
  <c r="K156"/>
  <c r="K151"/>
  <c r="K115"/>
  <c r="G19"/>
  <c r="H30"/>
  <c r="K68"/>
  <c r="G90"/>
  <c r="I92"/>
  <c r="K92" s="1"/>
  <c r="H99"/>
  <c r="H98" s="1"/>
  <c r="H124"/>
  <c r="H123" s="1"/>
  <c r="K127"/>
  <c r="J156"/>
  <c r="J155" s="1"/>
  <c r="J150" s="1"/>
  <c r="J149" s="1"/>
  <c r="G179"/>
  <c r="I183"/>
  <c r="K183" s="1"/>
  <c r="H199"/>
  <c r="K236"/>
  <c r="H246"/>
  <c r="H260"/>
  <c r="H259" s="1"/>
  <c r="J25"/>
  <c r="J24" s="1"/>
  <c r="J23" s="1"/>
  <c r="I50"/>
  <c r="K52"/>
  <c r="I82"/>
  <c r="K84"/>
  <c r="H92"/>
  <c r="K95"/>
  <c r="K103"/>
  <c r="H120"/>
  <c r="H119" s="1"/>
  <c r="H118" s="1"/>
  <c r="H117" s="1"/>
  <c r="G124"/>
  <c r="G123" s="1"/>
  <c r="K138"/>
  <c r="G182"/>
  <c r="I186"/>
  <c r="K188"/>
  <c r="K196"/>
  <c r="K207"/>
  <c r="K285"/>
  <c r="H50"/>
  <c r="K71"/>
  <c r="H82"/>
  <c r="H81" s="1"/>
  <c r="H80" s="1"/>
  <c r="H79" s="1"/>
  <c r="H78" s="1"/>
  <c r="H77" s="1"/>
  <c r="H76" s="1"/>
  <c r="H75" s="1"/>
  <c r="H74" s="1"/>
  <c r="H73" s="1"/>
  <c r="I102"/>
  <c r="K113"/>
  <c r="K131"/>
  <c r="K141"/>
  <c r="K145"/>
  <c r="K152"/>
  <c r="K161"/>
  <c r="J178"/>
  <c r="H186"/>
  <c r="K210"/>
  <c r="G257"/>
  <c r="G256" s="1"/>
  <c r="G255" s="1"/>
  <c r="K278"/>
  <c r="H283"/>
  <c r="H282" s="1"/>
  <c r="H281" s="1"/>
  <c r="I182"/>
  <c r="D27" i="1"/>
  <c r="H27" s="1"/>
  <c r="D29"/>
  <c r="H29" s="1"/>
  <c r="D31"/>
  <c r="H31" s="1"/>
  <c r="F15"/>
  <c r="H24"/>
  <c r="H19"/>
  <c r="E33"/>
  <c r="D10"/>
  <c r="J193" i="2" l="1"/>
  <c r="J192" s="1"/>
  <c r="J191" s="1"/>
  <c r="K218"/>
  <c r="I214"/>
  <c r="G176"/>
  <c r="J22"/>
  <c r="K167"/>
  <c r="K112"/>
  <c r="G150"/>
  <c r="G149" s="1"/>
  <c r="G142" s="1"/>
  <c r="K267"/>
  <c r="K235"/>
  <c r="I111"/>
  <c r="I110" s="1"/>
  <c r="I109" s="1"/>
  <c r="G111"/>
  <c r="G110" s="1"/>
  <c r="G109" s="1"/>
  <c r="G108" s="1"/>
  <c r="G97" s="1"/>
  <c r="K168"/>
  <c r="I163"/>
  <c r="K163" s="1"/>
  <c r="K199"/>
  <c r="K137"/>
  <c r="K117"/>
  <c r="K46"/>
  <c r="H111"/>
  <c r="H110" s="1"/>
  <c r="H109" s="1"/>
  <c r="H108" s="1"/>
  <c r="H97" s="1"/>
  <c r="H13" s="1"/>
  <c r="K70"/>
  <c r="I16"/>
  <c r="I15" s="1"/>
  <c r="H49"/>
  <c r="H34" s="1"/>
  <c r="H33" s="1"/>
  <c r="H14" s="1"/>
  <c r="H190"/>
  <c r="K260"/>
  <c r="G35"/>
  <c r="G34" s="1"/>
  <c r="G33" s="1"/>
  <c r="G14" s="1"/>
  <c r="K94"/>
  <c r="J97"/>
  <c r="J13" s="1"/>
  <c r="J34"/>
  <c r="J33" s="1"/>
  <c r="I49"/>
  <c r="I34" s="1"/>
  <c r="H142"/>
  <c r="H176"/>
  <c r="H175" s="1"/>
  <c r="K126"/>
  <c r="K237"/>
  <c r="K93"/>
  <c r="K246"/>
  <c r="K30"/>
  <c r="K37"/>
  <c r="G175"/>
  <c r="K26"/>
  <c r="K186"/>
  <c r="K59"/>
  <c r="K58"/>
  <c r="K19"/>
  <c r="K36"/>
  <c r="I176"/>
  <c r="I175" s="1"/>
  <c r="K266"/>
  <c r="K202"/>
  <c r="H177"/>
  <c r="K179"/>
  <c r="K99"/>
  <c r="I177"/>
  <c r="G177"/>
  <c r="J142"/>
  <c r="K124"/>
  <c r="K212"/>
  <c r="K213"/>
  <c r="K75"/>
  <c r="I279"/>
  <c r="K279" s="1"/>
  <c r="K280"/>
  <c r="K123"/>
  <c r="K98"/>
  <c r="K82"/>
  <c r="I81"/>
  <c r="H90"/>
  <c r="I90" s="1"/>
  <c r="G89"/>
  <c r="H89" s="1"/>
  <c r="K283"/>
  <c r="I282"/>
  <c r="K194"/>
  <c r="J177"/>
  <c r="J176"/>
  <c r="J175" s="1"/>
  <c r="I101"/>
  <c r="K102"/>
  <c r="K143"/>
  <c r="I242"/>
  <c r="K243"/>
  <c r="K24"/>
  <c r="I23"/>
  <c r="K50"/>
  <c r="K155"/>
  <c r="K121"/>
  <c r="K182"/>
  <c r="G15" i="1"/>
  <c r="G14" s="1"/>
  <c r="G33" s="1"/>
  <c r="F14"/>
  <c r="H15"/>
  <c r="D33"/>
  <c r="H10"/>
  <c r="I193" i="2" l="1"/>
  <c r="K214"/>
  <c r="J14"/>
  <c r="J190"/>
  <c r="I150"/>
  <c r="K35"/>
  <c r="K111"/>
  <c r="K16"/>
  <c r="G122"/>
  <c r="G13" s="1"/>
  <c r="K136"/>
  <c r="K175"/>
  <c r="K135"/>
  <c r="K81"/>
  <c r="I80"/>
  <c r="H122"/>
  <c r="K176"/>
  <c r="K177"/>
  <c r="J122"/>
  <c r="I281"/>
  <c r="K281" s="1"/>
  <c r="K282"/>
  <c r="I22"/>
  <c r="K22" s="1"/>
  <c r="K23"/>
  <c r="K15"/>
  <c r="K242"/>
  <c r="I241"/>
  <c r="K241" s="1"/>
  <c r="K101"/>
  <c r="I100"/>
  <c r="K100" s="1"/>
  <c r="J90"/>
  <c r="K90"/>
  <c r="K258"/>
  <c r="K49"/>
  <c r="I89"/>
  <c r="K109"/>
  <c r="I108"/>
  <c r="I97" s="1"/>
  <c r="K73"/>
  <c r="K74"/>
  <c r="H14" i="1"/>
  <c r="F33"/>
  <c r="H33" s="1"/>
  <c r="I192" i="2" l="1"/>
  <c r="I191" s="1"/>
  <c r="I190" s="1"/>
  <c r="K193"/>
  <c r="I149"/>
  <c r="K149" s="1"/>
  <c r="K150"/>
  <c r="K134"/>
  <c r="I79"/>
  <c r="K80"/>
  <c r="I142"/>
  <c r="K142" s="1"/>
  <c r="K34"/>
  <c r="J89"/>
  <c r="K89"/>
  <c r="K257"/>
  <c r="K108"/>
  <c r="K97"/>
  <c r="K192" l="1"/>
  <c r="I122"/>
  <c r="K122" s="1"/>
  <c r="K79"/>
  <c r="I33"/>
  <c r="K33" s="1"/>
  <c r="K191"/>
  <c r="K190" s="1"/>
  <c r="K256"/>
  <c r="K255"/>
  <c r="K133" l="1"/>
  <c r="I14"/>
  <c r="I13" s="1"/>
  <c r="K13" s="1"/>
  <c r="K14" l="1"/>
</calcChain>
</file>

<file path=xl/sharedStrings.xml><?xml version="1.0" encoding="utf-8"?>
<sst xmlns="http://schemas.openxmlformats.org/spreadsheetml/2006/main" count="677" uniqueCount="269">
  <si>
    <t>Приложение № 3</t>
  </si>
  <si>
    <t xml:space="preserve">к  решению Совета депутатов </t>
  </si>
  <si>
    <t>сельского полселения Половинка</t>
  </si>
  <si>
    <t>(рублей)</t>
  </si>
  <si>
    <t>Наименование</t>
  </si>
  <si>
    <t>Рз</t>
  </si>
  <si>
    <t>ПР</t>
  </si>
  <si>
    <t xml:space="preserve">Уточненный план </t>
  </si>
  <si>
    <t xml:space="preserve">в том числе за счет субвенций </t>
  </si>
  <si>
    <t>Исполнено</t>
  </si>
  <si>
    <t>% исполнения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</si>
  <si>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</si>
  <si>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</si>
  <si>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</si>
  <si>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</si>
  <si>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</si>
  <si>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</si>
  <si>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04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</si>
  <si>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</si>
  <si>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</si>
  <si>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</si>
  <si>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</si>
  <si>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</si>
  <si>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Органы юстиции</t>
  </si>
  <si>
    <t>Другие вопросыв области национальной безопасности и правоохранительной деятельности</t>
  </si>
  <si>
    <t>Национальная экономика</t>
  </si>
  <si>
    <t>Общеэкономические  вопросы</t>
  </si>
  <si>
    <t>Сельское хозяйство и рыболовство</t>
  </si>
  <si>
    <t>05</t>
  </si>
  <si>
    <t>Дорожное хозяйство (дорожные фонды)</t>
  </si>
  <si>
    <t>09</t>
  </si>
  <si>
    <t>Связь и информатика</t>
  </si>
  <si>
    <t>Жилищно-коммунальное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</si>
  <si>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</si>
  <si>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</si>
  <si>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</si>
  <si>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</si>
  <si>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 xml:space="preserve">Молодежная политика 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</si>
  <si>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</si>
  <si>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</si>
  <si>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</si>
  <si>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</si>
  <si>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</si>
  <si>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Всего:</t>
  </si>
  <si>
    <t>Приложение № 2</t>
  </si>
  <si>
    <t>поселения Половинка</t>
  </si>
  <si>
    <t xml:space="preserve">Расходы бюджета  </t>
  </si>
  <si>
    <t>муниципального образования сельское поселение Половинка</t>
  </si>
  <si>
    <t>Вед</t>
  </si>
  <si>
    <t>ЦСР</t>
  </si>
  <si>
    <t>ВР</t>
  </si>
  <si>
    <t xml:space="preserve">Уточненный план  </t>
  </si>
  <si>
    <t>Администрация сельское поселение Половинка</t>
  </si>
  <si>
    <t>0300000000</t>
  </si>
  <si>
    <t>Глава (высшее должностное лицо) муниципального образования</t>
  </si>
  <si>
    <t>0320000000</t>
  </si>
  <si>
    <t>Расходы на обеспечение функций органов местного самоуправления</t>
  </si>
  <si>
    <t>0321200000</t>
  </si>
  <si>
    <t>0321202040</t>
  </si>
  <si>
    <t>Межбюджетные трансферты</t>
  </si>
  <si>
    <t>Иные межбюджетные трансферты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</si>
  <si>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</si>
  <si>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</si>
  <si>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0330000000</t>
  </si>
  <si>
    <t>Расходы на обеспечение деятельности (оказание услуг) муниципальных учреждений</t>
  </si>
  <si>
    <t>Иные бюджетные ассигнования</t>
  </si>
  <si>
    <t>Уплата налогов,сборов и иных платежей</t>
  </si>
  <si>
    <t>Прочие мероприятия на обеспечение функций органами местного самоуправления</t>
  </si>
  <si>
    <t>Исполнение судебных актов</t>
  </si>
  <si>
    <t>Мероприятие "Информационное обслуживание в средствах массовой информации"</t>
  </si>
  <si>
    <t>Расходы на осуществление первичного воинского учета на территориях, где отсутствуют военные комиссариаты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</si>
  <si>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</si>
  <si>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</si>
  <si>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Расходы на мероприятия по созданию условий для деятельности народных дружин</t>
  </si>
  <si>
    <t>Софинансирование расходов на мероприятия по созданию условий для деятельности народных дружин</t>
  </si>
  <si>
    <t>Общеэкономические вопросы</t>
  </si>
  <si>
    <t>Расходы на реализацию мероприятий по содействию трудоустройству граждан (местный бюджет)</t>
  </si>
  <si>
    <t>0100000000</t>
  </si>
  <si>
    <t>0141884200</t>
  </si>
  <si>
    <t>0331300000</t>
  </si>
  <si>
    <t xml:space="preserve">Ремонт и содержание автомобильных дорог </t>
  </si>
  <si>
    <t>0400000000</t>
  </si>
  <si>
    <t>0410000000</t>
  </si>
  <si>
    <t>0420000000</t>
  </si>
  <si>
    <t>Уличное освещение</t>
  </si>
  <si>
    <t>0130000000</t>
  </si>
  <si>
    <t>0131100000</t>
  </si>
  <si>
    <t>Прочие мероприятия по благоустройству поселения</t>
  </si>
  <si>
    <t>0200000000</t>
  </si>
  <si>
    <t>0220000000</t>
  </si>
  <si>
    <t>0221200000</t>
  </si>
  <si>
    <t>Расходы на исполнение переданных полномочий</t>
  </si>
  <si>
    <t>Культура,кинематография</t>
  </si>
  <si>
    <t>0210000000</t>
  </si>
  <si>
    <t>0211100000</t>
  </si>
  <si>
    <t>0211100590</t>
  </si>
  <si>
    <t>0211200000</t>
  </si>
  <si>
    <t>0211200590</t>
  </si>
  <si>
    <t>0211300000</t>
  </si>
  <si>
    <t>Расходы на реализацию наказов избирателей депутатам Думы ХМАО-Югры</t>
  </si>
  <si>
    <t>0211385160</t>
  </si>
  <si>
    <t>0211400000</t>
  </si>
  <si>
    <t>Пенсии и пособия ,выплачиваемые организациями государственного управления</t>
  </si>
  <si>
    <t>Социальное обеспечение и иные выплаты населению</t>
  </si>
  <si>
    <t>Публичные нормативные социальные выплаты гражданам</t>
  </si>
  <si>
    <t xml:space="preserve"> сельского поселения Половинка</t>
  </si>
  <si>
    <t>от ______ 2022 года  №___</t>
  </si>
  <si>
    <t>за 2021 год по ведомственной  структуре расходов</t>
  </si>
  <si>
    <t>от ______2022 года №______</t>
  </si>
  <si>
    <t>Расходы бюджета муниципального образования сельское поселение Половинка по разделам, подразделам классификации расходов бюджета за 2021 год</t>
  </si>
  <si>
    <t>0110000000</t>
  </si>
  <si>
    <t>0111100000</t>
  </si>
  <si>
    <t>0111102030</t>
  </si>
  <si>
    <t>Муниципальная программа «Организация деятельности администрации сельского поселения Половинка на 2021-2025 годы и на плановый период до 2030 года»</t>
  </si>
  <si>
    <t>Расходы и выплаты персоналу государственных (муниципальных) органов</t>
  </si>
  <si>
    <t>0111200000</t>
  </si>
  <si>
    <t>0111202040</t>
  </si>
  <si>
    <t>Подпрограмма «Осуществление деятельности администрации сельского поселения Половинка»</t>
  </si>
  <si>
    <t>Мероприятие "Обеспечение оплаты труда, гарантий и компенсаций для работников администрации поселения в соответствии с действующим законодательством"</t>
  </si>
  <si>
    <t>Расходы на выплаты персоналу в целях обеспечения выполнения функций государственными(муниципальными ) органами, казенными учреждениями, органами управления государственными внебюджетными фондами</t>
  </si>
  <si>
    <t>Мероприятие "Межбюджетные трансферты, передаваемые бюджету МО Кондинский район из бюджета сельского поселения Половинка на осуществление части полномочий по решению вопросов местного значения в соответствии с заключенными соглашениями"</t>
  </si>
  <si>
    <t>0111700000</t>
  </si>
  <si>
    <t>0111702040</t>
  </si>
  <si>
    <t>Мероприятие "Обеспечение деятельности администрации"</t>
  </si>
  <si>
    <t>01116000000</t>
  </si>
  <si>
    <t>0111602400</t>
  </si>
  <si>
    <t>Расходы на выплату персоналу государственных (муниципальных) органов</t>
  </si>
  <si>
    <t>Мероприятие "Проведение выборов в органы местного самоуправления"</t>
  </si>
  <si>
    <t>0111800000</t>
  </si>
  <si>
    <t>Расходы на организационное и метериально-техническое обеспечение подготовки и проведения выборов (голосования)</t>
  </si>
  <si>
    <t>0111879990</t>
  </si>
  <si>
    <t>Подпрограмма «Эффективное обеспечение работы»</t>
  </si>
  <si>
    <t>0120000000</t>
  </si>
  <si>
    <t>Мероприятие "Обеспечение оплаты труда, гарантий и компенсаций для работников МКУ "Хозяйственная служба" в соответствии с действующим законодательством"</t>
  </si>
  <si>
    <t>0121100000</t>
  </si>
  <si>
    <t>0121100590</t>
  </si>
  <si>
    <t>Расходы на выплату персоналу казенных учреждений</t>
  </si>
  <si>
    <t>Мероприятие "Обеспечение прочих несоциальных выплат работникам МКУ "Хозяйственная служба" (льготный проезд)</t>
  </si>
  <si>
    <t>0121200000</t>
  </si>
  <si>
    <t>0121200590</t>
  </si>
  <si>
    <t>Мероприятие "Прочие расходы"</t>
  </si>
  <si>
    <t>0121400000</t>
  </si>
  <si>
    <t>0121400590</t>
  </si>
  <si>
    <t>Иные закупки товаров,работ и услуг для обеспечения государственных (муниципальных) нужд</t>
  </si>
  <si>
    <t>Мероприятие "Содержание и ремонт автотранспортных средств, обеспечение топливом, запасными частями и иными принадлежностями"</t>
  </si>
  <si>
    <t>0121600000</t>
  </si>
  <si>
    <t>0121600590</t>
  </si>
  <si>
    <t>Подпрограмма "Связь и информационное обслуживание"</t>
  </si>
  <si>
    <t>0131400000</t>
  </si>
  <si>
    <t>0131402400</t>
  </si>
  <si>
    <t>Муниципальная программа "Развитие культуры и молодежной политики в сельском поселении Половинка на 2021 – 2025 годы и на плановый период до 2030 года"</t>
  </si>
  <si>
    <t>Подпрограмма "Развитие культуры"</t>
  </si>
  <si>
    <t>Прочие расходы в сфере культуры</t>
  </si>
  <si>
    <t>0211470050</t>
  </si>
  <si>
    <t>Муниципальная программа "Укрепление межнациональных и межконфессиональных отношений, профилактика правонарушений, экстремизма и терроризма в сельском поселении Половинка на 2021-2025 годы и на период до 2030 года"</t>
  </si>
  <si>
    <t>Подпрограмма "Обеспечение условий по реализации в сельском поселении Половинка единой государственной политики в сфере межнациональных отношений и профилактики экстремизма и терроризма"</t>
  </si>
  <si>
    <t>Мероприятие "Изготовление печатных памяток (листовок), баннеров по тематике противодействия экстремизму и терроризму"</t>
  </si>
  <si>
    <t>0410200000</t>
  </si>
  <si>
    <t>0410202400</t>
  </si>
  <si>
    <t>Непрограммные расходы поселений Кондинского района</t>
  </si>
  <si>
    <t>6000000000</t>
  </si>
  <si>
    <t>Прочие мероприятия органов местного самоуправления</t>
  </si>
  <si>
    <t>6000002400</t>
  </si>
  <si>
    <t>Мероприятие "Осуществление первичного воинского учета на территориях, где отсутствуют военные комиссариаты"</t>
  </si>
  <si>
    <t>0111500000</t>
  </si>
  <si>
    <t>0111551180</t>
  </si>
  <si>
    <t>Расходы на выплаты персоналу в целях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</si>
  <si>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Мероприятие "Государственная регистрация актов гражданского состояния"</t>
  </si>
  <si>
    <t>0111400000</t>
  </si>
  <si>
    <t>Расходы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141-ФЗ "Об актах гражданского состояния" полномочий Российской Федерации на государственную регистрацию актов гражданского состояния</t>
  </si>
  <si>
    <t>0111459300</t>
  </si>
  <si>
    <t>01114D9300</t>
  </si>
  <si>
    <t>Подпрограмма "Обеспечение охраны общественного порядка"</t>
  </si>
  <si>
    <t>Мероприятие "Создание условий для деятельности добровольной народной дружины"</t>
  </si>
  <si>
    <t>0420200000</t>
  </si>
  <si>
    <t>0420282300</t>
  </si>
  <si>
    <t>04202S2300</t>
  </si>
  <si>
    <t>Мероприятие "Организация общественных работ для временного трудоустройства не занятых трудовой деятельностью и безработных граждан"</t>
  </si>
  <si>
    <t>0121300000</t>
  </si>
  <si>
    <t>0121375060</t>
  </si>
  <si>
    <t>Расходы на выплату персоналу казенных  учреждений</t>
  </si>
  <si>
    <t>Расходы на реализацию мероприятий по содействию трудоустройству граждан (бюджет автономного округа)</t>
  </si>
  <si>
    <t>0121385060</t>
  </si>
  <si>
    <t>Муниципальная программа "Развитие дорожного и жилищно-куммунального хозяйства, благоустройство муниципального образования сельское поселение Половинка на 2021-2025 годы и на период до 2030 года"</t>
  </si>
  <si>
    <t>Подпрограмма  "Благоустройство"</t>
  </si>
  <si>
    <t>Мероприятие "Прочие мероприятия по благоустройству"</t>
  </si>
  <si>
    <t>0331700000</t>
  </si>
  <si>
    <t>Расходы на мероприятия при осуществлении деятельсти по обращению с животными без владельцев</t>
  </si>
  <si>
    <t>0331784200</t>
  </si>
  <si>
    <t>Мероприятие "Обслуживание внутрипоселковых дорог"</t>
  </si>
  <si>
    <t>0121500000</t>
  </si>
  <si>
    <t>0121504190</t>
  </si>
  <si>
    <t>Иные закупки товаров, работ и услуг для обеспечения государственных (муниципальных ) нужд</t>
  </si>
  <si>
    <t>Подпрограмма "Дорожное хозяйство"</t>
  </si>
  <si>
    <t>Мероприятие "Содержание и ремонт внутрипоселковых дорог"</t>
  </si>
  <si>
    <t>0310000000</t>
  </si>
  <si>
    <t>0311100000</t>
  </si>
  <si>
    <t>Ремонт и содержание внутрипоселковых дорог</t>
  </si>
  <si>
    <t>0311104190</t>
  </si>
  <si>
    <t>Мероприятие "Организация освещения автомобильных дорог"</t>
  </si>
  <si>
    <t>0311200000</t>
  </si>
  <si>
    <t xml:space="preserve">Ремонт и содержание внутрипоселковых лорог </t>
  </si>
  <si>
    <t>0311204190</t>
  </si>
  <si>
    <t>Мероприятие "Освещение автомобильных дорог"</t>
  </si>
  <si>
    <t>0311300000</t>
  </si>
  <si>
    <t>0311306100</t>
  </si>
  <si>
    <t>Мероприятие "Паспортизация и изготовление межевого плана внутрипоселковых дорог"</t>
  </si>
  <si>
    <t>0311400000</t>
  </si>
  <si>
    <t>0311404190</t>
  </si>
  <si>
    <t>Мероприятие "Строительство тротуаров"</t>
  </si>
  <si>
    <t>0311500000</t>
  </si>
  <si>
    <t>0311589190</t>
  </si>
  <si>
    <t>Мероприятие "Приобретение, установка и содержание дорожных знаков"</t>
  </si>
  <si>
    <t>0311600000</t>
  </si>
  <si>
    <t>0311604190</t>
  </si>
  <si>
    <t>Мероприятие "Услуги связи и интернет"</t>
  </si>
  <si>
    <t>0131102400</t>
  </si>
  <si>
    <t>Мероприятие "Обслуживание и ремонт картриджей"</t>
  </si>
  <si>
    <t>0131200000</t>
  </si>
  <si>
    <t>0131202400</t>
  </si>
  <si>
    <t>Мероприятие "Техническое и программное обслуживание информационно-вычислительных систем"</t>
  </si>
  <si>
    <t>0131300000</t>
  </si>
  <si>
    <t>0131302400</t>
  </si>
  <si>
    <t>Подпрограмма "Благоустройство"</t>
  </si>
  <si>
    <t>Мероприятие "Строительство и ремонт питьевых колодцев"</t>
  </si>
  <si>
    <t>0331200000</t>
  </si>
  <si>
    <t>0331206500</t>
  </si>
  <si>
    <t>Мероприятие "Ремонт и обслуживание пожарных водоемов"</t>
  </si>
  <si>
    <t>0331306500</t>
  </si>
  <si>
    <t xml:space="preserve">Мероприятие "Приобретение, содержание и ремонт спортивных, игровых площадок и комплексов" </t>
  </si>
  <si>
    <t>0331500000</t>
  </si>
  <si>
    <t>0331506500</t>
  </si>
  <si>
    <t>Меропритятие "Оформление и содержание снежных городков, установка новогодней ели, приобретение и ремонт новогодней иллюминации"</t>
  </si>
  <si>
    <t>0331600000</t>
  </si>
  <si>
    <t>0331606500</t>
  </si>
  <si>
    <t>0331706500</t>
  </si>
  <si>
    <t>Мероприятие "Благоустройство с внедрением механизмов инициативного бюджетирования"</t>
  </si>
  <si>
    <t>0331800000</t>
  </si>
  <si>
    <t>Расзоды на ремонт и обустройство объекта "Обелиск воинам ВОВ"</t>
  </si>
  <si>
    <t>0331882755</t>
  </si>
  <si>
    <t>Расходы на обустройство спортивной зоны в Парке "Кедровый"</t>
  </si>
  <si>
    <t>0331882757</t>
  </si>
  <si>
    <t>Расзходы на реализацию проекта народный бюджет</t>
  </si>
  <si>
    <t>0331899990</t>
  </si>
  <si>
    <t>Софинансирование расходов на ремонт и обустройство объекта "Обелиск воинам ВОВ"</t>
  </si>
  <si>
    <t>03318S2755</t>
  </si>
  <si>
    <t>Софинансирование расходов на обустройство спортивной зоны в Парке "Кедровый"</t>
  </si>
  <si>
    <t>03318S2757</t>
  </si>
  <si>
    <t>Мероприятие "Содержание мест временного складирования отходов"</t>
  </si>
  <si>
    <t>0331900000</t>
  </si>
  <si>
    <t>0331906500</t>
  </si>
  <si>
    <t>Подпрограмма "Жилищно-коммунальное хозяйство"</t>
  </si>
  <si>
    <t>Муниципальная программа "Развитие культуры и молодежной политики в сельском поселении Половинка на 2021-2025 годы и на период до 2030 года"</t>
  </si>
  <si>
    <t>Подпрограмма "Развитие молодежной политики"</t>
  </si>
  <si>
    <t>0221100000</t>
  </si>
  <si>
    <t>0221100540</t>
  </si>
  <si>
    <t>Мероприятие "Обеспечение временного трудоустройства несовершеннолетних в свободное от учебы время в летний период"</t>
  </si>
  <si>
    <t>Расходы на организацию трудозанятости подростков</t>
  </si>
  <si>
    <t>0221270145</t>
  </si>
  <si>
    <t>Мероприятие "Обеспечение оплаты труда, гарантий и компенсаций для работников муниципальных учреждений в соответствии с действующим законодательством"</t>
  </si>
  <si>
    <t>Расходы направленные на исполнение целевых показателей и повышение оплаты труда работников муниципальных учреждений культуры</t>
  </si>
  <si>
    <t>0211172580</t>
  </si>
  <si>
    <t>Мероприятие "Обеспечение несоциальных выплат работникам муниципальных учреждений (льготный проезд)"</t>
  </si>
  <si>
    <t>Мероприятие "Организация деятельности муниципальных учреждений"</t>
  </si>
  <si>
    <t>0211300590</t>
  </si>
  <si>
    <t>Уплата налогов, сборов и иных платежей</t>
  </si>
  <si>
    <t>Мероприятие "Обеспечение социальных выплат населению"</t>
  </si>
  <si>
    <t>0111300000</t>
  </si>
  <si>
    <t>0111300220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</si>
</sst>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00"/>
    <numFmt numFmtId="166" formatCode="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9" fillId="0" borderId="0"/>
    <xf numFmtId="0" fontId="1" fillId="0" borderId="0"/>
  </cellStyleXfs>
  <cellXfs count="117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0" xfId="1" applyFont="1" applyFill="1"/>
    <xf numFmtId="0" fontId="2" fillId="0" borderId="0" xfId="1" applyFont="1" applyFill="1" applyAlignment="1" applyProtection="1">
      <alignment horizontal="left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wrapText="1"/>
      <protection hidden="1"/>
    </xf>
    <xf numFmtId="0" fontId="2" fillId="0" borderId="4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4" fontId="5" fillId="0" borderId="1" xfId="1" applyNumberFormat="1" applyFont="1" applyFill="1" applyBorder="1" applyAlignment="1" applyProtection="1">
      <alignment wrapText="1"/>
      <protection hidden="1"/>
    </xf>
    <xf numFmtId="49" fontId="5" fillId="0" borderId="1" xfId="1" applyNumberFormat="1" applyFont="1" applyFill="1" applyBorder="1" applyAlignment="1" applyProtection="1">
      <alignment wrapText="1"/>
      <protection hidden="1"/>
    </xf>
    <xf numFmtId="4" fontId="5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/>
    <xf numFmtId="4" fontId="2" fillId="0" borderId="1" xfId="1" applyNumberFormat="1" applyFont="1" applyFill="1" applyBorder="1" applyAlignment="1" applyProtection="1">
      <alignment wrapText="1"/>
      <protection hidden="1"/>
    </xf>
    <xf numFmtId="49" fontId="2" fillId="0" borderId="1" xfId="1" applyNumberFormat="1" applyFont="1" applyFill="1" applyBorder="1" applyAlignment="1" applyProtection="1">
      <alignment wrapText="1"/>
      <protection hidden="1"/>
    </xf>
    <xf numFmtId="4" fontId="2" fillId="0" borderId="1" xfId="1" applyNumberFormat="1" applyFont="1" applyFill="1" applyBorder="1"/>
    <xf numFmtId="4" fontId="2" fillId="0" borderId="6" xfId="1" applyNumberFormat="1" applyFont="1" applyFill="1" applyBorder="1"/>
    <xf numFmtId="164" fontId="6" fillId="0" borderId="1" xfId="1" applyNumberFormat="1" applyFont="1" applyFill="1" applyBorder="1"/>
    <xf numFmtId="4" fontId="5" fillId="0" borderId="1" xfId="1" applyNumberFormat="1" applyFont="1" applyFill="1" applyBorder="1"/>
    <xf numFmtId="4" fontId="2" fillId="0" borderId="8" xfId="1" applyNumberFormat="1" applyFont="1" applyFill="1" applyBorder="1" applyAlignment="1" applyProtection="1">
      <alignment wrapText="1"/>
      <protection hidden="1"/>
    </xf>
    <xf numFmtId="49" fontId="2" fillId="0" borderId="8" xfId="1" applyNumberFormat="1" applyFont="1" applyFill="1" applyBorder="1" applyAlignment="1" applyProtection="1">
      <alignment wrapText="1"/>
      <protection hidden="1"/>
    </xf>
    <xf numFmtId="4" fontId="2" fillId="0" borderId="8" xfId="1" applyNumberFormat="1" applyFont="1" applyFill="1" applyBorder="1"/>
    <xf numFmtId="4" fontId="2" fillId="0" borderId="9" xfId="1" applyNumberFormat="1" applyFont="1" applyFill="1" applyBorder="1"/>
    <xf numFmtId="164" fontId="6" fillId="0" borderId="8" xfId="1" applyNumberFormat="1" applyFont="1" applyFill="1" applyBorder="1"/>
    <xf numFmtId="4" fontId="6" fillId="2" borderId="10" xfId="1" applyNumberFormat="1" applyFont="1" applyFill="1" applyBorder="1" applyAlignment="1" applyProtection="1">
      <alignment horizontal="left"/>
      <protection hidden="1"/>
    </xf>
    <xf numFmtId="4" fontId="6" fillId="2" borderId="11" xfId="1" applyNumberFormat="1" applyFont="1" applyFill="1" applyBorder="1" applyAlignment="1" applyProtection="1">
      <alignment vertical="center"/>
      <protection hidden="1"/>
    </xf>
    <xf numFmtId="4" fontId="6" fillId="2" borderId="12" xfId="1" applyNumberFormat="1" applyFont="1" applyFill="1" applyBorder="1" applyAlignment="1" applyProtection="1">
      <alignment vertical="center"/>
      <protection hidden="1"/>
    </xf>
    <xf numFmtId="164" fontId="6" fillId="2" borderId="13" xfId="1" applyNumberFormat="1" applyFont="1" applyFill="1" applyBorder="1"/>
    <xf numFmtId="0" fontId="6" fillId="0" borderId="0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2" fillId="0" borderId="1" xfId="1" applyNumberFormat="1" applyFont="1" applyFill="1" applyBorder="1" applyAlignment="1" applyProtection="1">
      <alignment horizontal="left" wrapText="1"/>
      <protection hidden="1"/>
    </xf>
    <xf numFmtId="0" fontId="6" fillId="2" borderId="7" xfId="2" applyNumberFormat="1" applyFont="1" applyFill="1" applyBorder="1" applyAlignment="1" applyProtection="1">
      <alignment wrapText="1"/>
      <protection hidden="1"/>
    </xf>
    <xf numFmtId="165" fontId="6" fillId="2" borderId="1" xfId="2" applyNumberFormat="1" applyFont="1" applyFill="1" applyBorder="1" applyAlignment="1" applyProtection="1">
      <alignment wrapText="1"/>
      <protection hidden="1"/>
    </xf>
    <xf numFmtId="4" fontId="6" fillId="2" borderId="1" xfId="2" applyNumberFormat="1" applyFont="1" applyFill="1" applyBorder="1" applyAlignment="1" applyProtection="1">
      <protection hidden="1"/>
    </xf>
    <xf numFmtId="164" fontId="6" fillId="2" borderId="1" xfId="2" applyNumberFormat="1" applyFont="1" applyFill="1" applyBorder="1" applyAlignment="1" applyProtection="1">
      <protection hidden="1"/>
    </xf>
    <xf numFmtId="0" fontId="6" fillId="0" borderId="7" xfId="2" applyNumberFormat="1" applyFont="1" applyFill="1" applyBorder="1" applyAlignment="1" applyProtection="1">
      <alignment wrapText="1"/>
      <protection hidden="1"/>
    </xf>
    <xf numFmtId="165" fontId="6" fillId="0" borderId="1" xfId="2" applyNumberFormat="1" applyFont="1" applyFill="1" applyBorder="1" applyAlignment="1" applyProtection="1">
      <alignment wrapText="1"/>
      <protection hidden="1"/>
    </xf>
    <xf numFmtId="166" fontId="6" fillId="0" borderId="1" xfId="2" applyNumberFormat="1" applyFont="1" applyFill="1" applyBorder="1" applyAlignment="1" applyProtection="1">
      <alignment wrapText="1"/>
      <protection hidden="1"/>
    </xf>
    <xf numFmtId="166" fontId="6" fillId="0" borderId="1" xfId="2" applyNumberFormat="1" applyFont="1" applyFill="1" applyBorder="1" applyAlignment="1" applyProtection="1">
      <protection hidden="1"/>
    </xf>
    <xf numFmtId="49" fontId="6" fillId="0" borderId="1" xfId="2" applyNumberFormat="1" applyFont="1" applyFill="1" applyBorder="1" applyAlignment="1" applyProtection="1">
      <alignment wrapText="1"/>
      <protection hidden="1"/>
    </xf>
    <xf numFmtId="4" fontId="6" fillId="0" borderId="1" xfId="2" applyNumberFormat="1" applyFont="1" applyFill="1" applyBorder="1" applyAlignment="1" applyProtection="1">
      <protection hidden="1"/>
    </xf>
    <xf numFmtId="164" fontId="6" fillId="0" borderId="1" xfId="2" applyNumberFormat="1" applyFont="1" applyFill="1" applyBorder="1" applyAlignment="1" applyProtection="1">
      <protection hidden="1"/>
    </xf>
    <xf numFmtId="0" fontId="5" fillId="0" borderId="7" xfId="2" applyNumberFormat="1" applyFont="1" applyFill="1" applyBorder="1" applyAlignment="1" applyProtection="1">
      <alignment wrapText="1"/>
      <protection hidden="1"/>
    </xf>
    <xf numFmtId="165" fontId="5" fillId="0" borderId="1" xfId="2" applyNumberFormat="1" applyFont="1" applyFill="1" applyBorder="1" applyAlignment="1" applyProtection="1">
      <alignment wrapText="1"/>
      <protection hidden="1"/>
    </xf>
    <xf numFmtId="166" fontId="5" fillId="0" borderId="1" xfId="2" applyNumberFormat="1" applyFont="1" applyFill="1" applyBorder="1" applyAlignment="1" applyProtection="1">
      <alignment wrapText="1"/>
      <protection hidden="1"/>
    </xf>
    <xf numFmtId="166" fontId="5" fillId="0" borderId="1" xfId="2" applyNumberFormat="1" applyFont="1" applyFill="1" applyBorder="1" applyAlignment="1" applyProtection="1">
      <protection hidden="1"/>
    </xf>
    <xf numFmtId="49" fontId="5" fillId="0" borderId="1" xfId="2" applyNumberFormat="1" applyFont="1" applyFill="1" applyBorder="1" applyAlignment="1" applyProtection="1">
      <alignment wrapText="1"/>
      <protection hidden="1"/>
    </xf>
    <xf numFmtId="165" fontId="8" fillId="0" borderId="1" xfId="2" applyNumberFormat="1" applyFont="1" applyFill="1" applyBorder="1" applyAlignment="1" applyProtection="1">
      <alignment wrapText="1"/>
      <protection hidden="1"/>
    </xf>
    <xf numFmtId="4" fontId="5" fillId="3" borderId="1" xfId="2" applyNumberFormat="1" applyFont="1" applyFill="1" applyBorder="1" applyAlignment="1" applyProtection="1">
      <protection hidden="1"/>
    </xf>
    <xf numFmtId="164" fontId="5" fillId="0" borderId="1" xfId="2" applyNumberFormat="1" applyFont="1" applyFill="1" applyBorder="1" applyAlignment="1" applyProtection="1">
      <protection hidden="1"/>
    </xf>
    <xf numFmtId="49" fontId="2" fillId="0" borderId="0" xfId="0" applyNumberFormat="1" applyFont="1" applyFill="1" applyAlignment="1">
      <alignment wrapText="1"/>
    </xf>
    <xf numFmtId="165" fontId="2" fillId="0" borderId="1" xfId="2" applyNumberFormat="1" applyFont="1" applyFill="1" applyBorder="1" applyAlignment="1" applyProtection="1">
      <alignment wrapText="1"/>
      <protection hidden="1"/>
    </xf>
    <xf numFmtId="166" fontId="2" fillId="0" borderId="1" xfId="2" applyNumberFormat="1" applyFont="1" applyFill="1" applyBorder="1" applyAlignment="1" applyProtection="1">
      <alignment wrapText="1"/>
      <protection hidden="1"/>
    </xf>
    <xf numFmtId="166" fontId="2" fillId="0" borderId="1" xfId="2" applyNumberFormat="1" applyFont="1" applyFill="1" applyBorder="1" applyAlignment="1" applyProtection="1">
      <protection hidden="1"/>
    </xf>
    <xf numFmtId="49" fontId="2" fillId="0" borderId="1" xfId="2" applyNumberFormat="1" applyFont="1" applyFill="1" applyBorder="1" applyAlignment="1" applyProtection="1">
      <alignment wrapText="1"/>
      <protection hidden="1"/>
    </xf>
    <xf numFmtId="4" fontId="2" fillId="3" borderId="1" xfId="2" applyNumberFormat="1" applyFont="1" applyFill="1" applyBorder="1" applyAlignment="1" applyProtection="1">
      <protection hidden="1"/>
    </xf>
    <xf numFmtId="164" fontId="2" fillId="0" borderId="1" xfId="2" applyNumberFormat="1" applyFont="1" applyFill="1" applyBorder="1" applyAlignment="1" applyProtection="1">
      <protection hidden="1"/>
    </xf>
    <xf numFmtId="0" fontId="2" fillId="0" borderId="7" xfId="2" applyNumberFormat="1" applyFont="1" applyFill="1" applyBorder="1" applyAlignment="1" applyProtection="1">
      <alignment wrapText="1"/>
      <protection hidden="1"/>
    </xf>
    <xf numFmtId="4" fontId="2" fillId="0" borderId="1" xfId="2" applyNumberFormat="1" applyFont="1" applyFill="1" applyBorder="1" applyAlignment="1" applyProtection="1">
      <protection hidden="1"/>
    </xf>
    <xf numFmtId="4" fontId="2" fillId="0" borderId="1" xfId="2" applyNumberFormat="1" applyFont="1" applyFill="1" applyBorder="1"/>
    <xf numFmtId="49" fontId="8" fillId="0" borderId="1" xfId="2" applyNumberFormat="1" applyFont="1" applyFill="1" applyBorder="1" applyAlignment="1" applyProtection="1">
      <alignment wrapText="1"/>
      <protection hidden="1"/>
    </xf>
    <xf numFmtId="4" fontId="5" fillId="0" borderId="1" xfId="2" applyNumberFormat="1" applyFont="1" applyFill="1" applyBorder="1" applyAlignment="1" applyProtection="1">
      <protection hidden="1"/>
    </xf>
    <xf numFmtId="0" fontId="10" fillId="0" borderId="14" xfId="3" applyFont="1" applyBorder="1" applyAlignment="1">
      <alignment horizontal="left" vertical="top" wrapText="1"/>
    </xf>
    <xf numFmtId="0" fontId="10" fillId="0" borderId="14" xfId="4" applyFont="1" applyBorder="1" applyAlignment="1">
      <alignment horizontal="left" vertical="top" wrapText="1"/>
    </xf>
    <xf numFmtId="4" fontId="6" fillId="0" borderId="6" xfId="2" applyNumberFormat="1" applyFont="1" applyFill="1" applyBorder="1" applyAlignment="1" applyProtection="1">
      <protection hidden="1"/>
    </xf>
    <xf numFmtId="4" fontId="2" fillId="0" borderId="6" xfId="2" applyNumberFormat="1" applyFont="1" applyFill="1" applyBorder="1" applyAlignment="1" applyProtection="1">
      <protection hidden="1"/>
    </xf>
    <xf numFmtId="0" fontId="11" fillId="0" borderId="14" xfId="4" applyFont="1" applyBorder="1" applyAlignment="1">
      <alignment horizontal="left" vertical="top" wrapText="1"/>
    </xf>
    <xf numFmtId="49" fontId="5" fillId="0" borderId="1" xfId="2" applyNumberFormat="1" applyFont="1" applyFill="1" applyBorder="1" applyAlignment="1" applyProtection="1">
      <alignment horizontal="right" wrapText="1"/>
      <protection hidden="1"/>
    </xf>
    <xf numFmtId="49" fontId="6" fillId="0" borderId="1" xfId="2" applyNumberFormat="1" applyFont="1" applyFill="1" applyBorder="1" applyAlignment="1" applyProtection="1">
      <alignment horizontal="right" wrapText="1"/>
      <protection hidden="1"/>
    </xf>
    <xf numFmtId="49" fontId="2" fillId="0" borderId="1" xfId="2" applyNumberFormat="1" applyFont="1" applyFill="1" applyBorder="1" applyAlignment="1" applyProtection="1">
      <alignment horizontal="right" wrapText="1"/>
      <protection hidden="1"/>
    </xf>
    <xf numFmtId="166" fontId="6" fillId="0" borderId="1" xfId="2" applyNumberFormat="1" applyFont="1" applyFill="1" applyBorder="1" applyAlignment="1" applyProtection="1">
      <alignment horizontal="right" wrapText="1"/>
      <protection hidden="1"/>
    </xf>
    <xf numFmtId="166" fontId="2" fillId="0" borderId="1" xfId="2" applyNumberFormat="1" applyFont="1" applyFill="1" applyBorder="1" applyAlignment="1" applyProtection="1">
      <alignment horizontal="right" wrapText="1"/>
      <protection hidden="1"/>
    </xf>
    <xf numFmtId="165" fontId="2" fillId="3" borderId="1" xfId="2" applyNumberFormat="1" applyFont="1" applyFill="1" applyBorder="1" applyAlignment="1" applyProtection="1">
      <alignment wrapText="1"/>
      <protection hidden="1"/>
    </xf>
    <xf numFmtId="166" fontId="2" fillId="3" borderId="1" xfId="2" applyNumberFormat="1" applyFont="1" applyFill="1" applyBorder="1" applyAlignment="1" applyProtection="1">
      <alignment horizontal="right" wrapText="1"/>
      <protection hidden="1"/>
    </xf>
    <xf numFmtId="49" fontId="2" fillId="3" borderId="1" xfId="2" applyNumberFormat="1" applyFont="1" applyFill="1" applyBorder="1" applyAlignment="1" applyProtection="1">
      <alignment horizontal="right" wrapText="1"/>
      <protection hidden="1"/>
    </xf>
    <xf numFmtId="49" fontId="2" fillId="0" borderId="1" xfId="2" applyNumberFormat="1" applyFont="1" applyFill="1" applyBorder="1" applyAlignment="1" applyProtection="1">
      <alignment horizontal="left" wrapText="1"/>
      <protection hidden="1"/>
    </xf>
    <xf numFmtId="166" fontId="2" fillId="3" borderId="1" xfId="2" applyNumberFormat="1" applyFont="1" applyFill="1" applyBorder="1" applyAlignment="1" applyProtection="1">
      <alignment wrapText="1"/>
      <protection hidden="1"/>
    </xf>
    <xf numFmtId="49" fontId="2" fillId="3" borderId="1" xfId="2" applyNumberFormat="1" applyFont="1" applyFill="1" applyBorder="1" applyAlignment="1" applyProtection="1">
      <alignment wrapText="1"/>
      <protection hidden="1"/>
    </xf>
    <xf numFmtId="0" fontId="6" fillId="0" borderId="0" xfId="2" applyNumberFormat="1" applyFont="1" applyFill="1" applyAlignment="1" applyProtection="1">
      <protection hidden="1"/>
    </xf>
    <xf numFmtId="0" fontId="2" fillId="0" borderId="0" xfId="2" applyFont="1" applyFill="1"/>
    <xf numFmtId="0" fontId="12" fillId="0" borderId="0" xfId="1" applyFont="1" applyFill="1"/>
    <xf numFmtId="0" fontId="12" fillId="0" borderId="0" xfId="2" applyFont="1" applyFill="1"/>
    <xf numFmtId="0" fontId="12" fillId="0" borderId="0" xfId="2" applyNumberFormat="1" applyFont="1" applyFill="1" applyAlignment="1" applyProtection="1">
      <alignment horizont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2" applyNumberFormat="1" applyFont="1" applyFill="1" applyBorder="1" applyAlignment="1" applyProtection="1">
      <alignment horizontal="center" vertical="center"/>
      <protection hidden="1"/>
    </xf>
    <xf numFmtId="0" fontId="2" fillId="0" borderId="6" xfId="2" applyNumberFormat="1" applyFont="1" applyFill="1" applyBorder="1" applyAlignment="1" applyProtection="1">
      <alignment horizontal="center" vertical="center"/>
      <protection hidden="1"/>
    </xf>
    <xf numFmtId="0" fontId="2" fillId="0" borderId="1" xfId="2" applyFont="1" applyFill="1" applyBorder="1"/>
    <xf numFmtId="0" fontId="4" fillId="0" borderId="0" xfId="0" applyFont="1"/>
    <xf numFmtId="0" fontId="2" fillId="0" borderId="1" xfId="2" applyFont="1" applyFill="1" applyBorder="1" applyAlignment="1">
      <alignment horizontal="center" vertical="center"/>
    </xf>
    <xf numFmtId="0" fontId="10" fillId="0" borderId="15" xfId="4" applyFont="1" applyBorder="1" applyAlignment="1">
      <alignment horizontal="left" vertical="top" wrapText="1"/>
    </xf>
    <xf numFmtId="0" fontId="10" fillId="0" borderId="16" xfId="4" applyFont="1" applyBorder="1" applyAlignment="1">
      <alignment horizontal="left" vertical="top" wrapText="1"/>
    </xf>
    <xf numFmtId="0" fontId="5" fillId="3" borderId="7" xfId="2" applyNumberFormat="1" applyFont="1" applyFill="1" applyBorder="1" applyAlignment="1" applyProtection="1">
      <alignment wrapText="1"/>
      <protection hidden="1"/>
    </xf>
    <xf numFmtId="165" fontId="5" fillId="3" borderId="1" xfId="2" applyNumberFormat="1" applyFont="1" applyFill="1" applyBorder="1" applyAlignment="1" applyProtection="1">
      <alignment wrapText="1"/>
      <protection hidden="1"/>
    </xf>
    <xf numFmtId="166" fontId="5" fillId="3" borderId="1" xfId="2" applyNumberFormat="1" applyFont="1" applyFill="1" applyBorder="1" applyAlignment="1" applyProtection="1">
      <alignment wrapText="1"/>
      <protection hidden="1"/>
    </xf>
    <xf numFmtId="166" fontId="5" fillId="3" borderId="1" xfId="2" applyNumberFormat="1" applyFont="1" applyFill="1" applyBorder="1" applyAlignment="1" applyProtection="1">
      <protection hidden="1"/>
    </xf>
    <xf numFmtId="49" fontId="5" fillId="3" borderId="1" xfId="2" applyNumberFormat="1" applyFont="1" applyFill="1" applyBorder="1" applyAlignment="1" applyProtection="1">
      <alignment wrapText="1"/>
      <protection hidden="1"/>
    </xf>
    <xf numFmtId="4" fontId="5" fillId="3" borderId="6" xfId="2" applyNumberFormat="1" applyFont="1" applyFill="1" applyBorder="1" applyAlignment="1" applyProtection="1">
      <protection hidden="1"/>
    </xf>
    <xf numFmtId="164" fontId="5" fillId="3" borderId="1" xfId="2" applyNumberFormat="1" applyFont="1" applyFill="1" applyBorder="1" applyAlignment="1" applyProtection="1">
      <protection hidden="1"/>
    </xf>
    <xf numFmtId="0" fontId="10" fillId="3" borderId="14" xfId="4" applyFont="1" applyFill="1" applyBorder="1" applyAlignment="1">
      <alignment horizontal="left" vertical="top" wrapText="1"/>
    </xf>
    <xf numFmtId="4" fontId="6" fillId="2" borderId="11" xfId="1" applyNumberFormat="1" applyFont="1" applyFill="1" applyBorder="1" applyAlignment="1" applyProtection="1">
      <alignment horizontal="center"/>
      <protection hidden="1"/>
    </xf>
    <xf numFmtId="0" fontId="7" fillId="0" borderId="5" xfId="0" applyFont="1" applyFill="1" applyBorder="1" applyAlignment="1">
      <alignment horizontal="right" wrapText="1"/>
    </xf>
    <xf numFmtId="0" fontId="3" fillId="0" borderId="0" xfId="1" applyNumberFormat="1" applyFont="1" applyFill="1" applyBorder="1" applyAlignment="1" applyProtection="1">
      <alignment horizontal="center" wrapText="1"/>
      <protection locked="0" hidden="1"/>
    </xf>
    <xf numFmtId="0" fontId="2" fillId="0" borderId="0" xfId="1" applyFont="1" applyFill="1" applyAlignment="1" applyProtection="1">
      <alignment horizontal="right"/>
      <protection hidden="1"/>
    </xf>
    <xf numFmtId="0" fontId="3" fillId="0" borderId="0" xfId="2" applyNumberFormat="1" applyFont="1" applyFill="1" applyAlignment="1" applyProtection="1">
      <alignment horizontal="center"/>
      <protection hidden="1"/>
    </xf>
    <xf numFmtId="0" fontId="2" fillId="0" borderId="0" xfId="2" applyNumberFormat="1" applyFont="1" applyFill="1" applyAlignment="1" applyProtection="1">
      <alignment horizontal="center" wrapText="1"/>
      <protection hidden="1"/>
    </xf>
    <xf numFmtId="0" fontId="4" fillId="0" borderId="0" xfId="2" applyNumberFormat="1" applyFont="1" applyFill="1" applyBorder="1" applyAlignment="1" applyProtection="1">
      <alignment horizontal="right"/>
      <protection hidden="1"/>
    </xf>
    <xf numFmtId="0" fontId="2" fillId="0" borderId="0" xfId="2" applyNumberFormat="1" applyFont="1" applyFill="1" applyBorder="1" applyAlignment="1" applyProtection="1">
      <alignment horizontal="right"/>
      <protection hidden="1"/>
    </xf>
    <xf numFmtId="0" fontId="4" fillId="0" borderId="5" xfId="2" applyNumberFormat="1" applyFont="1" applyFill="1" applyBorder="1" applyAlignment="1" applyProtection="1">
      <alignment horizontal="right"/>
      <protection hidden="1"/>
    </xf>
    <xf numFmtId="0" fontId="2" fillId="0" borderId="0" xfId="2" applyFont="1" applyFill="1" applyAlignment="1">
      <alignment horizontal="right"/>
    </xf>
  </cellXfs>
  <cellStyles count="5">
    <cellStyle name="Обычный" xfId="0" builtinId="0"/>
    <cellStyle name="Обычный 2" xfId="4"/>
    <cellStyle name="Обычный 4" xfId="3"/>
    <cellStyle name="Обычный_Tmp2" xfId="1"/>
    <cellStyle name="Обычный_Tmp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2,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здел,подразд."/>
      <sheetName val="Ведом."/>
      <sheetName val="Лист1"/>
    </sheetNames>
    <sheetDataSet>
      <sheetData sheetId="0"/>
      <sheetData sheetId="1">
        <row r="273">
          <cell r="G273">
            <v>60000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3"/>
  <sheetViews>
    <sheetView topLeftCell="A10" workbookViewId="0">
      <selection activeCell="M7" sqref="M7"/>
    </sheetView>
  </sheetViews>
  <sheetFormatPr defaultRowHeight="15"/>
  <cols>
    <col min="1" max="1" width="43.28515625" customWidth="1"/>
    <col min="2" max="2" width="5.7109375" customWidth="1"/>
    <col min="3" max="3" width="6.140625" customWidth="1"/>
    <col min="4" max="4" width="14.5703125" customWidth="1"/>
    <col min="5" max="5" width="11.28515625" customWidth="1"/>
    <col min="6" max="6" width="13.85546875" customWidth="1"/>
    <col min="7" max="7" width="10.7109375" customWidth="1"/>
    <col min="8" max="8" width="10.42578125" customWidth="1"/>
  </cols>
  <sheetData>
    <row r="1" spans="1:9">
      <c r="A1" s="1"/>
      <c r="B1" s="2"/>
      <c r="C1" s="2"/>
      <c r="D1" s="2"/>
      <c r="E1" s="2"/>
      <c r="F1" s="110" t="s">
        <v>0</v>
      </c>
      <c r="G1" s="110"/>
      <c r="H1" s="110"/>
    </row>
    <row r="2" spans="1:9">
      <c r="A2" s="1"/>
      <c r="B2" s="2"/>
      <c r="C2" s="2"/>
      <c r="D2" s="2"/>
      <c r="E2" s="2"/>
      <c r="F2" s="110" t="s">
        <v>1</v>
      </c>
      <c r="G2" s="110"/>
      <c r="H2" s="110"/>
    </row>
    <row r="3" spans="1:9">
      <c r="A3" s="1"/>
      <c r="B3" s="4"/>
      <c r="C3" s="2"/>
      <c r="D3" s="2"/>
      <c r="E3" s="3"/>
      <c r="F3" s="110" t="s">
        <v>2</v>
      </c>
      <c r="G3" s="110"/>
      <c r="H3" s="110"/>
    </row>
    <row r="4" spans="1:9">
      <c r="A4" s="1"/>
      <c r="B4" s="4"/>
      <c r="C4" s="2"/>
      <c r="D4" s="2"/>
      <c r="E4" s="3"/>
      <c r="F4" s="110" t="s">
        <v>108</v>
      </c>
      <c r="G4" s="110"/>
      <c r="H4" s="110"/>
    </row>
    <row r="5" spans="1:9">
      <c r="A5" s="1"/>
      <c r="B5" s="4"/>
      <c r="C5" s="2"/>
      <c r="D5" s="2"/>
      <c r="E5" s="3"/>
      <c r="F5" s="3"/>
      <c r="G5" s="3"/>
      <c r="H5" s="3"/>
    </row>
    <row r="6" spans="1:9" ht="33" customHeight="1">
      <c r="A6" s="109" t="s">
        <v>109</v>
      </c>
      <c r="B6" s="109"/>
      <c r="C6" s="109"/>
      <c r="D6" s="109"/>
      <c r="E6" s="109"/>
      <c r="F6" s="109"/>
      <c r="G6" s="109"/>
      <c r="H6" s="109"/>
    </row>
    <row r="7" spans="1:9">
      <c r="A7" s="29"/>
      <c r="B7" s="29"/>
      <c r="C7" s="29"/>
      <c r="D7" s="29"/>
      <c r="E7" s="29"/>
      <c r="F7" s="29"/>
      <c r="G7" s="108" t="s">
        <v>3</v>
      </c>
      <c r="H7" s="108"/>
    </row>
    <row r="8" spans="1:9" ht="38.25" customHeight="1">
      <c r="A8" s="30" t="s">
        <v>4</v>
      </c>
      <c r="B8" s="31" t="s">
        <v>5</v>
      </c>
      <c r="C8" s="31" t="s">
        <v>6</v>
      </c>
      <c r="D8" s="32" t="s">
        <v>7</v>
      </c>
      <c r="E8" s="33" t="s">
        <v>8</v>
      </c>
      <c r="F8" s="34" t="s">
        <v>9</v>
      </c>
      <c r="G8" s="33" t="s">
        <v>8</v>
      </c>
      <c r="H8" s="35" t="s">
        <v>10</v>
      </c>
    </row>
    <row r="9" spans="1:9">
      <c r="A9" s="5">
        <v>1</v>
      </c>
      <c r="B9" s="6">
        <v>2</v>
      </c>
      <c r="C9" s="6">
        <v>3</v>
      </c>
      <c r="D9" s="7">
        <v>4</v>
      </c>
      <c r="E9" s="8">
        <v>5</v>
      </c>
      <c r="F9" s="9">
        <v>6</v>
      </c>
      <c r="G9" s="9">
        <v>7</v>
      </c>
      <c r="H9" s="9">
        <v>8</v>
      </c>
    </row>
    <row r="10" spans="1:9" ht="22.5" customHeight="1">
      <c r="A10" s="10" t="s">
        <v>11</v>
      </c>
      <c r="B10" s="11" t="s">
        <v>12</v>
      </c>
      <c r="C10" s="11" t="s">
        <v>13</v>
      </c>
      <c r="D10" s="12">
        <f>D11+D12+D13</f>
        <v>23875109.549999997</v>
      </c>
      <c r="E10" s="12">
        <f>E11+E12+E13</f>
        <v>0</v>
      </c>
      <c r="F10" s="12">
        <f>F11+F12+F13</f>
        <v>15295235.390000001</v>
      </c>
      <c r="G10" s="12"/>
      <c r="H10" s="13">
        <f>F10/D10*100</f>
        <v>64.063519197548572</v>
      </c>
    </row>
    <row r="11" spans="1:9" ht="42" customHeight="1">
      <c r="A11" s="37" t="s">
        <v>14</v>
      </c>
      <c r="B11" s="15" t="s">
        <v>12</v>
      </c>
      <c r="C11" s="15" t="s">
        <v>15</v>
      </c>
      <c r="D11" s="16">
        <v>1766387.78</v>
      </c>
      <c r="E11" s="17"/>
      <c r="F11" s="16">
        <v>1764184.39</v>
      </c>
      <c r="G11" s="16"/>
      <c r="H11" s="18">
        <f t="shared" ref="H11:H33" si="0">F11/D11*100</f>
        <v>99.875260119836199</v>
      </c>
      <c r="I11" s="36"/>
    </row>
    <row r="12" spans="1:9" ht="53.25" customHeight="1">
      <c r="A12" s="14" t="s">
        <v>16</v>
      </c>
      <c r="B12" s="15" t="s">
        <v>12</v>
      </c>
      <c r="C12" s="15" t="s">
        <v>17</v>
      </c>
      <c r="D12" s="16">
        <v>6947143.4800000004</v>
      </c>
      <c r="E12" s="17"/>
      <c r="F12" s="16">
        <v>6515459.0999999996</v>
      </c>
      <c r="G12" s="16"/>
      <c r="H12" s="18">
        <f t="shared" si="0"/>
        <v>93.786160006011556</v>
      </c>
    </row>
    <row r="13" spans="1:9" ht="18.75" customHeight="1">
      <c r="A13" s="14" t="s">
        <v>18</v>
      </c>
      <c r="B13" s="15" t="s">
        <v>12</v>
      </c>
      <c r="C13" s="15">
        <v>13</v>
      </c>
      <c r="D13" s="16">
        <v>15161578.289999999</v>
      </c>
      <c r="E13" s="17"/>
      <c r="F13" s="16">
        <v>7015591.9000000004</v>
      </c>
      <c r="G13" s="16"/>
      <c r="H13" s="18">
        <f t="shared" si="0"/>
        <v>46.27217408247806</v>
      </c>
    </row>
    <row r="14" spans="1:9" ht="21.75" customHeight="1">
      <c r="A14" s="10" t="s">
        <v>19</v>
      </c>
      <c r="B14" s="11" t="s">
        <v>15</v>
      </c>
      <c r="C14" s="11" t="s">
        <v>13</v>
      </c>
      <c r="D14" s="19">
        <f>D15</f>
        <v>245500</v>
      </c>
      <c r="E14" s="19">
        <f>E15</f>
        <v>245500</v>
      </c>
      <c r="F14" s="19">
        <f>F15</f>
        <v>245500</v>
      </c>
      <c r="G14" s="19">
        <f>G15</f>
        <v>245500</v>
      </c>
      <c r="H14" s="13">
        <f t="shared" si="0"/>
        <v>100</v>
      </c>
    </row>
    <row r="15" spans="1:9" ht="21" customHeight="1">
      <c r="A15" s="14" t="s">
        <v>20</v>
      </c>
      <c r="B15" s="15" t="s">
        <v>15</v>
      </c>
      <c r="C15" s="15" t="s">
        <v>21</v>
      </c>
      <c r="D15" s="16">
        <v>245500</v>
      </c>
      <c r="E15" s="17">
        <f>D15</f>
        <v>245500</v>
      </c>
      <c r="F15" s="17">
        <f>E15</f>
        <v>245500</v>
      </c>
      <c r="G15" s="16">
        <f>F15</f>
        <v>245500</v>
      </c>
      <c r="H15" s="18">
        <f t="shared" si="0"/>
        <v>100</v>
      </c>
    </row>
    <row r="16" spans="1:9" ht="31.5" customHeight="1">
      <c r="A16" s="10" t="s">
        <v>22</v>
      </c>
      <c r="B16" s="11" t="s">
        <v>21</v>
      </c>
      <c r="C16" s="11" t="s">
        <v>13</v>
      </c>
      <c r="D16" s="19">
        <f>D17+D18</f>
        <v>63824.25</v>
      </c>
      <c r="E16" s="19">
        <f>E17+E18</f>
        <v>34249.25</v>
      </c>
      <c r="F16" s="19">
        <f>F17+F18</f>
        <v>63824.25</v>
      </c>
      <c r="G16" s="19">
        <f>G17+G18</f>
        <v>34249.25</v>
      </c>
      <c r="H16" s="13">
        <f t="shared" si="0"/>
        <v>100</v>
      </c>
    </row>
    <row r="17" spans="1:8" ht="18.75" customHeight="1">
      <c r="A17" s="14" t="s">
        <v>23</v>
      </c>
      <c r="B17" s="15" t="s">
        <v>21</v>
      </c>
      <c r="C17" s="15" t="s">
        <v>17</v>
      </c>
      <c r="D17" s="16">
        <v>34249.25</v>
      </c>
      <c r="E17" s="17">
        <f>D17</f>
        <v>34249.25</v>
      </c>
      <c r="F17" s="16">
        <v>34249.25</v>
      </c>
      <c r="G17" s="16">
        <f>F17</f>
        <v>34249.25</v>
      </c>
      <c r="H17" s="18">
        <f t="shared" si="0"/>
        <v>100</v>
      </c>
    </row>
    <row r="18" spans="1:8" ht="29.25" customHeight="1">
      <c r="A18" s="14" t="s">
        <v>24</v>
      </c>
      <c r="B18" s="15" t="s">
        <v>21</v>
      </c>
      <c r="C18" s="15">
        <v>14</v>
      </c>
      <c r="D18" s="16">
        <v>29575</v>
      </c>
      <c r="E18" s="17"/>
      <c r="F18" s="16">
        <v>29575</v>
      </c>
      <c r="G18" s="16"/>
      <c r="H18" s="18">
        <f t="shared" si="0"/>
        <v>100</v>
      </c>
    </row>
    <row r="19" spans="1:8" ht="19.5" customHeight="1">
      <c r="A19" s="10" t="s">
        <v>25</v>
      </c>
      <c r="B19" s="11" t="s">
        <v>17</v>
      </c>
      <c r="C19" s="11" t="s">
        <v>13</v>
      </c>
      <c r="D19" s="19">
        <f>D20+D23+D22+D21</f>
        <v>5225341.6199999992</v>
      </c>
      <c r="E19" s="19">
        <f>E20+E23+E22+E21</f>
        <v>7571.43</v>
      </c>
      <c r="F19" s="19">
        <f>F20+F23+F22+F21</f>
        <v>4715801.01</v>
      </c>
      <c r="G19" s="19">
        <f>G20+G23+G22+G21</f>
        <v>0</v>
      </c>
      <c r="H19" s="13">
        <f t="shared" si="0"/>
        <v>90.248664162937558</v>
      </c>
    </row>
    <row r="20" spans="1:8" ht="18" customHeight="1">
      <c r="A20" s="14" t="s">
        <v>26</v>
      </c>
      <c r="B20" s="15" t="s">
        <v>17</v>
      </c>
      <c r="C20" s="15" t="s">
        <v>12</v>
      </c>
      <c r="D20" s="16">
        <v>886086.64</v>
      </c>
      <c r="E20" s="17"/>
      <c r="F20" s="16">
        <v>873067.39</v>
      </c>
      <c r="G20" s="16"/>
      <c r="H20" s="18">
        <f t="shared" si="0"/>
        <v>98.530702370142947</v>
      </c>
    </row>
    <row r="21" spans="1:8" ht="17.25" customHeight="1">
      <c r="A21" s="14" t="s">
        <v>27</v>
      </c>
      <c r="B21" s="15" t="s">
        <v>17</v>
      </c>
      <c r="C21" s="15" t="s">
        <v>28</v>
      </c>
      <c r="D21" s="16">
        <v>7571.43</v>
      </c>
      <c r="E21" s="17">
        <v>7571.43</v>
      </c>
      <c r="F21" s="16">
        <v>0</v>
      </c>
      <c r="G21" s="16">
        <v>0</v>
      </c>
      <c r="H21" s="18">
        <f t="shared" si="0"/>
        <v>0</v>
      </c>
    </row>
    <row r="22" spans="1:8" ht="17.25" customHeight="1">
      <c r="A22" s="14" t="s">
        <v>29</v>
      </c>
      <c r="B22" s="15" t="s">
        <v>17</v>
      </c>
      <c r="C22" s="15" t="s">
        <v>30</v>
      </c>
      <c r="D22" s="16">
        <v>3775638.3</v>
      </c>
      <c r="E22" s="17"/>
      <c r="F22" s="16">
        <v>3343534.35</v>
      </c>
      <c r="G22" s="16"/>
      <c r="H22" s="18">
        <f t="shared" si="0"/>
        <v>88.555472858721672</v>
      </c>
    </row>
    <row r="23" spans="1:8" ht="17.25" customHeight="1">
      <c r="A23" s="14" t="s">
        <v>31</v>
      </c>
      <c r="B23" s="15" t="s">
        <v>17</v>
      </c>
      <c r="C23" s="15">
        <v>10</v>
      </c>
      <c r="D23" s="16">
        <v>556045.25</v>
      </c>
      <c r="E23" s="17"/>
      <c r="F23" s="16">
        <v>499199.27</v>
      </c>
      <c r="G23" s="16"/>
      <c r="H23" s="18">
        <f t="shared" si="0"/>
        <v>89.776734897025023</v>
      </c>
    </row>
    <row r="24" spans="1:8" ht="18" customHeight="1">
      <c r="A24" s="10" t="s">
        <v>32</v>
      </c>
      <c r="B24" s="11" t="s">
        <v>28</v>
      </c>
      <c r="C24" s="11" t="s">
        <v>13</v>
      </c>
      <c r="D24" s="12">
        <f>D25+D26</f>
        <v>10521101.15</v>
      </c>
      <c r="E24" s="12">
        <f t="shared" ref="E24:F24" si="1">E25+E26</f>
        <v>0</v>
      </c>
      <c r="F24" s="12">
        <f t="shared" si="1"/>
        <v>10109236.82</v>
      </c>
      <c r="G24" s="12"/>
      <c r="H24" s="13">
        <f t="shared" si="0"/>
        <v>96.085349583394134</v>
      </c>
    </row>
    <row r="25" spans="1:8" ht="18.75" customHeight="1">
      <c r="A25" s="14" t="s">
        <v>33</v>
      </c>
      <c r="B25" s="15" t="s">
        <v>28</v>
      </c>
      <c r="C25" s="15" t="s">
        <v>21</v>
      </c>
      <c r="D25" s="16">
        <v>10442702.15</v>
      </c>
      <c r="E25" s="17"/>
      <c r="F25" s="16">
        <v>10030837.82</v>
      </c>
      <c r="G25" s="16"/>
      <c r="H25" s="18">
        <f t="shared" si="0"/>
        <v>96.05596019034212</v>
      </c>
    </row>
    <row r="26" spans="1:8" ht="26.25" customHeight="1">
      <c r="A26" s="14" t="s">
        <v>34</v>
      </c>
      <c r="B26" s="15" t="s">
        <v>28</v>
      </c>
      <c r="C26" s="15" t="s">
        <v>28</v>
      </c>
      <c r="D26" s="16">
        <v>78399</v>
      </c>
      <c r="E26" s="17"/>
      <c r="F26" s="16">
        <v>78399</v>
      </c>
      <c r="G26" s="16"/>
      <c r="H26" s="18">
        <f t="shared" si="0"/>
        <v>100</v>
      </c>
    </row>
    <row r="27" spans="1:8" ht="15" customHeight="1">
      <c r="A27" s="10" t="s">
        <v>35</v>
      </c>
      <c r="B27" s="11" t="s">
        <v>36</v>
      </c>
      <c r="C27" s="11" t="s">
        <v>13</v>
      </c>
      <c r="D27" s="12">
        <f>D28</f>
        <v>474613.49</v>
      </c>
      <c r="E27" s="12">
        <f>E28</f>
        <v>0</v>
      </c>
      <c r="F27" s="12">
        <f>F28</f>
        <v>467739.5</v>
      </c>
      <c r="G27" s="12"/>
      <c r="H27" s="13">
        <f t="shared" si="0"/>
        <v>98.551665693278125</v>
      </c>
    </row>
    <row r="28" spans="1:8" ht="22.5" customHeight="1">
      <c r="A28" s="14" t="s">
        <v>37</v>
      </c>
      <c r="B28" s="15" t="s">
        <v>36</v>
      </c>
      <c r="C28" s="15" t="s">
        <v>36</v>
      </c>
      <c r="D28" s="16">
        <v>474613.49</v>
      </c>
      <c r="E28" s="17"/>
      <c r="F28" s="16">
        <v>467739.5</v>
      </c>
      <c r="G28" s="16"/>
      <c r="H28" s="18">
        <f t="shared" si="0"/>
        <v>98.551665693278125</v>
      </c>
    </row>
    <row r="29" spans="1:8" ht="21" customHeight="1">
      <c r="A29" s="10" t="s">
        <v>38</v>
      </c>
      <c r="B29" s="11" t="s">
        <v>39</v>
      </c>
      <c r="C29" s="11" t="s">
        <v>13</v>
      </c>
      <c r="D29" s="12">
        <f>D30</f>
        <v>6304471.0599999996</v>
      </c>
      <c r="E29" s="12">
        <f>E30</f>
        <v>0</v>
      </c>
      <c r="F29" s="12">
        <f>F30</f>
        <v>5276000.22</v>
      </c>
      <c r="G29" s="12"/>
      <c r="H29" s="13">
        <f t="shared" si="0"/>
        <v>83.686643491389106</v>
      </c>
    </row>
    <row r="30" spans="1:8">
      <c r="A30" s="14" t="s">
        <v>40</v>
      </c>
      <c r="B30" s="15" t="s">
        <v>39</v>
      </c>
      <c r="C30" s="15" t="s">
        <v>12</v>
      </c>
      <c r="D30" s="16">
        <v>6304471.0599999996</v>
      </c>
      <c r="E30" s="17"/>
      <c r="F30" s="16">
        <v>5276000.22</v>
      </c>
      <c r="G30" s="16"/>
      <c r="H30" s="18">
        <f t="shared" si="0"/>
        <v>83.686643491389106</v>
      </c>
    </row>
    <row r="31" spans="1:8" ht="21" customHeight="1">
      <c r="A31" s="10" t="s">
        <v>41</v>
      </c>
      <c r="B31" s="11">
        <v>10</v>
      </c>
      <c r="C31" s="11" t="s">
        <v>13</v>
      </c>
      <c r="D31" s="19">
        <f>D32</f>
        <v>60000</v>
      </c>
      <c r="E31" s="19">
        <f>E32</f>
        <v>0</v>
      </c>
      <c r="F31" s="19">
        <f>F32</f>
        <v>60000</v>
      </c>
      <c r="G31" s="19"/>
      <c r="H31" s="13">
        <f t="shared" si="0"/>
        <v>100</v>
      </c>
    </row>
    <row r="32" spans="1:8" ht="18.75" customHeight="1" thickBot="1">
      <c r="A32" s="20" t="s">
        <v>42</v>
      </c>
      <c r="B32" s="21">
        <v>10</v>
      </c>
      <c r="C32" s="21" t="s">
        <v>12</v>
      </c>
      <c r="D32" s="22">
        <f>[1]Ведом.!G273</f>
        <v>60000</v>
      </c>
      <c r="E32" s="23"/>
      <c r="F32" s="22">
        <v>60000</v>
      </c>
      <c r="G32" s="22"/>
      <c r="H32" s="24">
        <f t="shared" si="0"/>
        <v>100</v>
      </c>
    </row>
    <row r="33" spans="1:8" ht="15.75" thickBot="1">
      <c r="A33" s="25" t="s">
        <v>43</v>
      </c>
      <c r="B33" s="107"/>
      <c r="C33" s="107"/>
      <c r="D33" s="26">
        <f>D10+D14+D19+D24+D27+D29+D16+D31</f>
        <v>46769961.119999997</v>
      </c>
      <c r="E33" s="26">
        <f>E10+E14+E19+E24+E27+E29+E16+E31</f>
        <v>287320.68</v>
      </c>
      <c r="F33" s="26">
        <f>F10+F14+F19+F24+F27+F29+F16+F31</f>
        <v>36233337.189999998</v>
      </c>
      <c r="G33" s="27">
        <f>G14+G16+G19</f>
        <v>279749.25</v>
      </c>
      <c r="H33" s="28">
        <f t="shared" si="0"/>
        <v>77.471386168216682</v>
      </c>
    </row>
  </sheetData>
  <mergeCells count="7">
    <mergeCell ref="B33:C33"/>
    <mergeCell ref="G7:H7"/>
    <mergeCell ref="A6:H6"/>
    <mergeCell ref="F1:H1"/>
    <mergeCell ref="F2:H2"/>
    <mergeCell ref="F3:H3"/>
    <mergeCell ref="F4:H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87"/>
  <sheetViews>
    <sheetView tabSelected="1" topLeftCell="A76" workbookViewId="0">
      <selection activeCell="K116" sqref="K116"/>
    </sheetView>
  </sheetViews>
  <sheetFormatPr defaultRowHeight="15"/>
  <cols>
    <col min="1" max="1" width="33.42578125" customWidth="1"/>
    <col min="2" max="2" width="6" customWidth="1"/>
    <col min="3" max="3" width="4.85546875" customWidth="1"/>
    <col min="4" max="4" width="5" customWidth="1"/>
    <col min="5" max="5" width="10" customWidth="1"/>
    <col min="6" max="6" width="8.28515625" customWidth="1"/>
    <col min="7" max="7" width="12.28515625" customWidth="1"/>
    <col min="8" max="8" width="11.140625" customWidth="1"/>
    <col min="9" max="9" width="13.5703125" customWidth="1"/>
    <col min="10" max="10" width="11.85546875" customWidth="1"/>
    <col min="11" max="11" width="14.7109375" customWidth="1"/>
  </cols>
  <sheetData>
    <row r="1" spans="1:11">
      <c r="A1" s="85"/>
      <c r="B1" s="85"/>
      <c r="C1" s="85"/>
      <c r="D1" s="86"/>
      <c r="E1" s="2"/>
      <c r="F1" s="2"/>
      <c r="G1" s="2"/>
      <c r="H1" s="2"/>
      <c r="I1" s="86"/>
      <c r="J1" s="116" t="s">
        <v>44</v>
      </c>
      <c r="K1" s="116"/>
    </row>
    <row r="2" spans="1:11">
      <c r="A2" s="85"/>
      <c r="B2" s="85"/>
      <c r="C2" s="85"/>
      <c r="D2" s="86"/>
      <c r="E2" s="2"/>
      <c r="F2" s="2"/>
      <c r="G2" s="2"/>
      <c r="H2" s="2"/>
      <c r="I2" s="86"/>
      <c r="J2" s="116" t="s">
        <v>1</v>
      </c>
      <c r="K2" s="116"/>
    </row>
    <row r="3" spans="1:11">
      <c r="A3" s="85"/>
      <c r="B3" s="85"/>
      <c r="C3" s="85"/>
      <c r="D3" s="86"/>
      <c r="E3" s="2"/>
      <c r="F3" s="2"/>
      <c r="G3" s="2"/>
      <c r="H3" s="2"/>
      <c r="I3" s="86"/>
      <c r="J3" s="116" t="s">
        <v>105</v>
      </c>
      <c r="K3" s="116"/>
    </row>
    <row r="4" spans="1:11" ht="15.75">
      <c r="A4" s="85"/>
      <c r="B4" s="85"/>
      <c r="C4" s="85"/>
      <c r="D4" s="86"/>
      <c r="E4" s="4"/>
      <c r="F4" s="4"/>
      <c r="G4" s="87"/>
      <c r="H4" s="3"/>
      <c r="I4" s="86"/>
      <c r="J4" s="116" t="s">
        <v>45</v>
      </c>
      <c r="K4" s="116"/>
    </row>
    <row r="5" spans="1:11" ht="15.75" customHeight="1">
      <c r="A5" s="112"/>
      <c r="B5" s="112"/>
      <c r="C5" s="112"/>
      <c r="D5" s="112"/>
      <c r="E5" s="112"/>
      <c r="F5" s="112"/>
      <c r="G5" s="112"/>
      <c r="H5" s="112"/>
      <c r="I5" s="88"/>
      <c r="J5" s="116" t="s">
        <v>106</v>
      </c>
      <c r="K5" s="116"/>
    </row>
    <row r="6" spans="1:11" ht="15.75">
      <c r="A6" s="89"/>
      <c r="B6" s="89"/>
      <c r="C6" s="89"/>
      <c r="D6" s="89"/>
      <c r="E6" s="89"/>
      <c r="F6" s="89"/>
      <c r="G6" s="89"/>
      <c r="H6" s="89"/>
      <c r="I6" s="88"/>
      <c r="J6" s="88"/>
      <c r="K6" s="88"/>
    </row>
    <row r="7" spans="1:11" ht="15.75">
      <c r="A7" s="111" t="s">
        <v>46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</row>
    <row r="8" spans="1:11" ht="15.75">
      <c r="A8" s="111" t="s">
        <v>47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</row>
    <row r="9" spans="1:11" ht="15.75">
      <c r="A9" s="111" t="s">
        <v>107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</row>
    <row r="10" spans="1:11" ht="15.75">
      <c r="A10" s="113"/>
      <c r="B10" s="114"/>
      <c r="C10" s="114"/>
      <c r="D10" s="114"/>
      <c r="E10" s="114"/>
      <c r="F10" s="114"/>
      <c r="G10" s="114"/>
      <c r="H10" s="114"/>
      <c r="I10" s="88"/>
      <c r="J10" s="115" t="s">
        <v>3</v>
      </c>
      <c r="K10" s="115"/>
    </row>
    <row r="11" spans="1:11" ht="38.25">
      <c r="A11" s="90" t="s">
        <v>4</v>
      </c>
      <c r="B11" s="90" t="s">
        <v>48</v>
      </c>
      <c r="C11" s="90" t="s">
        <v>5</v>
      </c>
      <c r="D11" s="90" t="s">
        <v>6</v>
      </c>
      <c r="E11" s="90" t="s">
        <v>49</v>
      </c>
      <c r="F11" s="90" t="s">
        <v>50</v>
      </c>
      <c r="G11" s="91" t="s">
        <v>51</v>
      </c>
      <c r="H11" s="91" t="s">
        <v>8</v>
      </c>
      <c r="I11" s="96" t="s">
        <v>9</v>
      </c>
      <c r="J11" s="91" t="s">
        <v>8</v>
      </c>
      <c r="K11" s="96" t="s">
        <v>10</v>
      </c>
    </row>
    <row r="12" spans="1:11">
      <c r="A12" s="92">
        <v>1</v>
      </c>
      <c r="B12" s="90">
        <v>2</v>
      </c>
      <c r="C12" s="90">
        <v>3</v>
      </c>
      <c r="D12" s="90">
        <v>4</v>
      </c>
      <c r="E12" s="90">
        <v>5</v>
      </c>
      <c r="F12" s="90">
        <v>6</v>
      </c>
      <c r="G12" s="90">
        <v>7</v>
      </c>
      <c r="H12" s="93">
        <v>8</v>
      </c>
      <c r="I12" s="94"/>
      <c r="J12" s="94"/>
      <c r="K12" s="94"/>
    </row>
    <row r="13" spans="1:11" ht="28.5" customHeight="1">
      <c r="A13" s="38" t="s">
        <v>52</v>
      </c>
      <c r="B13" s="39">
        <v>650</v>
      </c>
      <c r="C13" s="39"/>
      <c r="D13" s="39"/>
      <c r="E13" s="39"/>
      <c r="F13" s="39"/>
      <c r="G13" s="40">
        <f>G14+G89+G97+G122+G190+G241+G255+G279</f>
        <v>46769961.120000005</v>
      </c>
      <c r="H13" s="40">
        <f>H89+H97+H122</f>
        <v>287320.68</v>
      </c>
      <c r="I13" s="40">
        <f>I14+I89+I97+I122+I190+I241+I255+I279</f>
        <v>36233337.189999998</v>
      </c>
      <c r="J13" s="40">
        <f>J89+J97+J122</f>
        <v>279749.25</v>
      </c>
      <c r="K13" s="41">
        <f>I13/G13*100</f>
        <v>77.471386168216668</v>
      </c>
    </row>
    <row r="14" spans="1:11" ht="22.5" customHeight="1">
      <c r="A14" s="42" t="s">
        <v>11</v>
      </c>
      <c r="B14" s="43">
        <v>650</v>
      </c>
      <c r="C14" s="44">
        <v>1</v>
      </c>
      <c r="D14" s="45"/>
      <c r="E14" s="46"/>
      <c r="F14" s="43"/>
      <c r="G14" s="47">
        <f>G15+G22+G33</f>
        <v>23875109.550000001</v>
      </c>
      <c r="H14" s="47">
        <f>H15+H22+H33</f>
        <v>0</v>
      </c>
      <c r="I14" s="47">
        <f>I15+I22+I33</f>
        <v>15295235.390000001</v>
      </c>
      <c r="J14" s="47">
        <f>J15+J22+J33</f>
        <v>0</v>
      </c>
      <c r="K14" s="48">
        <f t="shared" ref="K14:K90" si="0">I14/G14*100</f>
        <v>64.063519197548558</v>
      </c>
    </row>
    <row r="15" spans="1:11" ht="53.25" customHeight="1">
      <c r="A15" s="49" t="s">
        <v>14</v>
      </c>
      <c r="B15" s="50">
        <v>650</v>
      </c>
      <c r="C15" s="51">
        <v>1</v>
      </c>
      <c r="D15" s="52">
        <v>2</v>
      </c>
      <c r="E15" s="53"/>
      <c r="F15" s="54"/>
      <c r="G15" s="55">
        <f>G16</f>
        <v>1766387.78</v>
      </c>
      <c r="H15" s="55">
        <f t="shared" ref="H15:J17" si="1">H16</f>
        <v>0</v>
      </c>
      <c r="I15" s="55">
        <f t="shared" si="1"/>
        <v>1764184.39</v>
      </c>
      <c r="J15" s="55">
        <f t="shared" si="1"/>
        <v>0</v>
      </c>
      <c r="K15" s="56">
        <f t="shared" si="0"/>
        <v>99.875260119836199</v>
      </c>
    </row>
    <row r="16" spans="1:11" ht="64.5">
      <c r="A16" s="57" t="s">
        <v>113</v>
      </c>
      <c r="B16" s="58">
        <v>650</v>
      </c>
      <c r="C16" s="59">
        <v>1</v>
      </c>
      <c r="D16" s="60">
        <v>2</v>
      </c>
      <c r="E16" s="61" t="s">
        <v>77</v>
      </c>
      <c r="F16" s="58"/>
      <c r="G16" s="62">
        <f>G17</f>
        <v>1766387.78</v>
      </c>
      <c r="H16" s="62">
        <f t="shared" si="1"/>
        <v>0</v>
      </c>
      <c r="I16" s="62">
        <f t="shared" si="1"/>
        <v>1764184.39</v>
      </c>
      <c r="J16" s="62">
        <f t="shared" si="1"/>
        <v>0</v>
      </c>
      <c r="K16" s="63">
        <f t="shared" si="0"/>
        <v>99.875260119836199</v>
      </c>
    </row>
    <row r="17" spans="1:11" ht="40.5" customHeight="1">
      <c r="A17" s="64" t="s">
        <v>117</v>
      </c>
      <c r="B17" s="58">
        <v>650</v>
      </c>
      <c r="C17" s="59">
        <v>1</v>
      </c>
      <c r="D17" s="60">
        <v>2</v>
      </c>
      <c r="E17" s="61" t="s">
        <v>110</v>
      </c>
      <c r="F17" s="58"/>
      <c r="G17" s="65">
        <f>G18</f>
        <v>1766387.78</v>
      </c>
      <c r="H17" s="65">
        <f t="shared" si="1"/>
        <v>0</v>
      </c>
      <c r="I17" s="65">
        <f t="shared" si="1"/>
        <v>1764184.39</v>
      </c>
      <c r="J17" s="65">
        <f t="shared" si="1"/>
        <v>0</v>
      </c>
      <c r="K17" s="63">
        <f t="shared" si="0"/>
        <v>99.875260119836199</v>
      </c>
    </row>
    <row r="18" spans="1:11" ht="66" customHeight="1">
      <c r="A18" s="64" t="s">
        <v>118</v>
      </c>
      <c r="B18" s="58">
        <v>650</v>
      </c>
      <c r="C18" s="59">
        <v>1</v>
      </c>
      <c r="D18" s="60">
        <v>2</v>
      </c>
      <c r="E18" s="61" t="s">
        <v>111</v>
      </c>
      <c r="F18" s="58"/>
      <c r="G18" s="65">
        <f>G20</f>
        <v>1766387.78</v>
      </c>
      <c r="H18" s="65">
        <f>H20</f>
        <v>0</v>
      </c>
      <c r="I18" s="65">
        <f>I20</f>
        <v>1764184.39</v>
      </c>
      <c r="J18" s="65">
        <f>J20</f>
        <v>0</v>
      </c>
      <c r="K18" s="63">
        <f>K20</f>
        <v>99.875260119836199</v>
      </c>
    </row>
    <row r="19" spans="1:11" ht="26.25" customHeight="1">
      <c r="A19" s="64" t="s">
        <v>54</v>
      </c>
      <c r="B19" s="58">
        <v>650</v>
      </c>
      <c r="C19" s="59">
        <v>1</v>
      </c>
      <c r="D19" s="60">
        <v>2</v>
      </c>
      <c r="E19" s="61" t="s">
        <v>112</v>
      </c>
      <c r="F19" s="58"/>
      <c r="G19" s="65">
        <f>G20</f>
        <v>1766387.78</v>
      </c>
      <c r="H19" s="65">
        <f t="shared" ref="H19:J20" si="2">H20</f>
        <v>0</v>
      </c>
      <c r="I19" s="65">
        <f t="shared" si="2"/>
        <v>1764184.39</v>
      </c>
      <c r="J19" s="65">
        <f t="shared" si="2"/>
        <v>0</v>
      </c>
      <c r="K19" s="63">
        <f t="shared" si="0"/>
        <v>99.875260119836199</v>
      </c>
    </row>
    <row r="20" spans="1:11" ht="93" customHeight="1">
      <c r="A20" s="64" t="s">
        <v>119</v>
      </c>
      <c r="B20" s="58">
        <v>650</v>
      </c>
      <c r="C20" s="59">
        <v>1</v>
      </c>
      <c r="D20" s="60">
        <v>2</v>
      </c>
      <c r="E20" s="61" t="s">
        <v>112</v>
      </c>
      <c r="F20" s="58">
        <v>100</v>
      </c>
      <c r="G20" s="65">
        <f>G21</f>
        <v>1766387.78</v>
      </c>
      <c r="H20" s="65">
        <f t="shared" si="2"/>
        <v>0</v>
      </c>
      <c r="I20" s="65">
        <f t="shared" si="2"/>
        <v>1764184.39</v>
      </c>
      <c r="J20" s="65">
        <f t="shared" si="2"/>
        <v>0</v>
      </c>
      <c r="K20" s="63">
        <f t="shared" si="0"/>
        <v>99.875260119836199</v>
      </c>
    </row>
    <row r="21" spans="1:11" ht="39.75" customHeight="1">
      <c r="A21" s="64" t="s">
        <v>114</v>
      </c>
      <c r="B21" s="58">
        <v>650</v>
      </c>
      <c r="C21" s="59">
        <v>1</v>
      </c>
      <c r="D21" s="60">
        <v>2</v>
      </c>
      <c r="E21" s="61" t="s">
        <v>112</v>
      </c>
      <c r="F21" s="58">
        <v>120</v>
      </c>
      <c r="G21" s="65">
        <v>1766387.78</v>
      </c>
      <c r="H21" s="65">
        <v>0</v>
      </c>
      <c r="I21" s="65">
        <v>1764184.39</v>
      </c>
      <c r="J21" s="65">
        <v>0</v>
      </c>
      <c r="K21" s="63">
        <f t="shared" si="0"/>
        <v>99.875260119836199</v>
      </c>
    </row>
    <row r="22" spans="1:11" ht="81" customHeight="1">
      <c r="A22" s="49" t="s">
        <v>16</v>
      </c>
      <c r="B22" s="50">
        <v>650</v>
      </c>
      <c r="C22" s="51">
        <v>1</v>
      </c>
      <c r="D22" s="52">
        <v>4</v>
      </c>
      <c r="E22" s="53"/>
      <c r="F22" s="50"/>
      <c r="G22" s="55">
        <f>G23+G29</f>
        <v>6947143.4800000004</v>
      </c>
      <c r="H22" s="55">
        <f>H23+H29</f>
        <v>0</v>
      </c>
      <c r="I22" s="55">
        <f>I23+I29</f>
        <v>6515459.0999999996</v>
      </c>
      <c r="J22" s="55">
        <f>J23+J29</f>
        <v>0</v>
      </c>
      <c r="K22" s="56">
        <f t="shared" si="0"/>
        <v>93.786160006011556</v>
      </c>
    </row>
    <row r="23" spans="1:11" ht="65.25" customHeight="1">
      <c r="A23" s="57" t="s">
        <v>113</v>
      </c>
      <c r="B23" s="58">
        <v>650</v>
      </c>
      <c r="C23" s="59">
        <v>1</v>
      </c>
      <c r="D23" s="60">
        <v>4</v>
      </c>
      <c r="E23" s="61" t="s">
        <v>77</v>
      </c>
      <c r="F23" s="58"/>
      <c r="G23" s="62">
        <f t="shared" ref="G23:J24" si="3">G24</f>
        <v>6791329.4800000004</v>
      </c>
      <c r="H23" s="62">
        <f t="shared" si="3"/>
        <v>0</v>
      </c>
      <c r="I23" s="62">
        <f t="shared" si="3"/>
        <v>6359645.0999999996</v>
      </c>
      <c r="J23" s="62">
        <f t="shared" si="3"/>
        <v>0</v>
      </c>
      <c r="K23" s="63">
        <f t="shared" si="0"/>
        <v>93.643595392164642</v>
      </c>
    </row>
    <row r="24" spans="1:11" ht="42.75" customHeight="1">
      <c r="A24" s="64" t="s">
        <v>117</v>
      </c>
      <c r="B24" s="58">
        <v>650</v>
      </c>
      <c r="C24" s="59">
        <v>1</v>
      </c>
      <c r="D24" s="60">
        <v>4</v>
      </c>
      <c r="E24" s="61" t="s">
        <v>110</v>
      </c>
      <c r="F24" s="58"/>
      <c r="G24" s="65">
        <f t="shared" si="3"/>
        <v>6791329.4800000004</v>
      </c>
      <c r="H24" s="65">
        <f t="shared" si="3"/>
        <v>0</v>
      </c>
      <c r="I24" s="65">
        <f t="shared" si="3"/>
        <v>6359645.0999999996</v>
      </c>
      <c r="J24" s="65">
        <f t="shared" si="3"/>
        <v>0</v>
      </c>
      <c r="K24" s="63">
        <f t="shared" si="0"/>
        <v>93.643595392164642</v>
      </c>
    </row>
    <row r="25" spans="1:11" ht="66" customHeight="1">
      <c r="A25" s="64" t="s">
        <v>118</v>
      </c>
      <c r="B25" s="58">
        <v>650</v>
      </c>
      <c r="C25" s="59">
        <v>1</v>
      </c>
      <c r="D25" s="60">
        <v>4</v>
      </c>
      <c r="E25" s="61" t="s">
        <v>115</v>
      </c>
      <c r="F25" s="58"/>
      <c r="G25" s="65">
        <f>G27</f>
        <v>6791329.4800000004</v>
      </c>
      <c r="H25" s="65">
        <f>H27</f>
        <v>0</v>
      </c>
      <c r="I25" s="65">
        <f>I27</f>
        <v>6359645.0999999996</v>
      </c>
      <c r="J25" s="65">
        <f>J27</f>
        <v>0</v>
      </c>
      <c r="K25" s="63">
        <f t="shared" si="0"/>
        <v>93.643595392164642</v>
      </c>
    </row>
    <row r="26" spans="1:11" ht="31.5" customHeight="1">
      <c r="A26" s="64" t="s">
        <v>56</v>
      </c>
      <c r="B26" s="58">
        <v>650</v>
      </c>
      <c r="C26" s="59">
        <v>1</v>
      </c>
      <c r="D26" s="60">
        <v>4</v>
      </c>
      <c r="E26" s="61" t="s">
        <v>116</v>
      </c>
      <c r="F26" s="58"/>
      <c r="G26" s="65">
        <f t="shared" ref="G26:J27" si="4">G27</f>
        <v>6791329.4800000004</v>
      </c>
      <c r="H26" s="65">
        <f t="shared" si="4"/>
        <v>0</v>
      </c>
      <c r="I26" s="65">
        <f t="shared" si="4"/>
        <v>6359645.0999999996</v>
      </c>
      <c r="J26" s="65">
        <f t="shared" si="4"/>
        <v>0</v>
      </c>
      <c r="K26" s="63">
        <f t="shared" si="0"/>
        <v>93.643595392164642</v>
      </c>
    </row>
    <row r="27" spans="1:11" ht="90.75" customHeight="1">
      <c r="A27" s="64" t="s">
        <v>119</v>
      </c>
      <c r="B27" s="58">
        <v>650</v>
      </c>
      <c r="C27" s="59">
        <v>1</v>
      </c>
      <c r="D27" s="60">
        <v>4</v>
      </c>
      <c r="E27" s="61" t="s">
        <v>116</v>
      </c>
      <c r="F27" s="58">
        <v>100</v>
      </c>
      <c r="G27" s="65">
        <f t="shared" si="4"/>
        <v>6791329.4800000004</v>
      </c>
      <c r="H27" s="65">
        <f t="shared" si="4"/>
        <v>0</v>
      </c>
      <c r="I27" s="65">
        <f t="shared" si="4"/>
        <v>6359645.0999999996</v>
      </c>
      <c r="J27" s="65">
        <f t="shared" si="4"/>
        <v>0</v>
      </c>
      <c r="K27" s="63">
        <f>K28</f>
        <v>93.643595392164642</v>
      </c>
    </row>
    <row r="28" spans="1:11" ht="39.75" customHeight="1">
      <c r="A28" s="64" t="s">
        <v>114</v>
      </c>
      <c r="B28" s="58">
        <v>650</v>
      </c>
      <c r="C28" s="59">
        <v>1</v>
      </c>
      <c r="D28" s="60">
        <v>4</v>
      </c>
      <c r="E28" s="61" t="s">
        <v>116</v>
      </c>
      <c r="F28" s="58">
        <v>120</v>
      </c>
      <c r="G28" s="65">
        <v>6791329.4800000004</v>
      </c>
      <c r="H28" s="65">
        <v>0</v>
      </c>
      <c r="I28" s="65">
        <v>6359645.0999999996</v>
      </c>
      <c r="J28" s="65">
        <v>0</v>
      </c>
      <c r="K28" s="63">
        <f t="shared" si="0"/>
        <v>93.643595392164642</v>
      </c>
    </row>
    <row r="29" spans="1:11" ht="103.5" customHeight="1">
      <c r="A29" s="64" t="s">
        <v>120</v>
      </c>
      <c r="B29" s="58">
        <v>650</v>
      </c>
      <c r="C29" s="59">
        <v>1</v>
      </c>
      <c r="D29" s="60">
        <v>4</v>
      </c>
      <c r="E29" s="61" t="s">
        <v>121</v>
      </c>
      <c r="F29" s="58"/>
      <c r="G29" s="65">
        <f>G31</f>
        <v>155814</v>
      </c>
      <c r="H29" s="65">
        <f>H31</f>
        <v>0</v>
      </c>
      <c r="I29" s="65">
        <f>I31</f>
        <v>155814</v>
      </c>
      <c r="J29" s="65">
        <f>J31</f>
        <v>0</v>
      </c>
      <c r="K29" s="63">
        <f t="shared" si="0"/>
        <v>100</v>
      </c>
    </row>
    <row r="30" spans="1:11" ht="27" customHeight="1">
      <c r="A30" s="64" t="s">
        <v>56</v>
      </c>
      <c r="B30" s="58">
        <v>650</v>
      </c>
      <c r="C30" s="59">
        <v>1</v>
      </c>
      <c r="D30" s="60">
        <v>4</v>
      </c>
      <c r="E30" s="61" t="s">
        <v>122</v>
      </c>
      <c r="F30" s="58"/>
      <c r="G30" s="65">
        <f>G31</f>
        <v>155814</v>
      </c>
      <c r="H30" s="65">
        <f t="shared" ref="H30:J31" si="5">H31</f>
        <v>0</v>
      </c>
      <c r="I30" s="65">
        <f t="shared" si="5"/>
        <v>155814</v>
      </c>
      <c r="J30" s="65">
        <f t="shared" si="5"/>
        <v>0</v>
      </c>
      <c r="K30" s="63">
        <f t="shared" si="0"/>
        <v>100</v>
      </c>
    </row>
    <row r="31" spans="1:11" ht="15" customHeight="1">
      <c r="A31" s="64" t="s">
        <v>59</v>
      </c>
      <c r="B31" s="58">
        <v>650</v>
      </c>
      <c r="C31" s="59">
        <v>1</v>
      </c>
      <c r="D31" s="60">
        <v>4</v>
      </c>
      <c r="E31" s="61" t="s">
        <v>122</v>
      </c>
      <c r="F31" s="58">
        <v>500</v>
      </c>
      <c r="G31" s="65">
        <f>G32</f>
        <v>155814</v>
      </c>
      <c r="H31" s="65">
        <f t="shared" si="5"/>
        <v>0</v>
      </c>
      <c r="I31" s="65">
        <f t="shared" si="5"/>
        <v>155814</v>
      </c>
      <c r="J31" s="65">
        <f t="shared" si="5"/>
        <v>0</v>
      </c>
      <c r="K31" s="63">
        <f t="shared" si="0"/>
        <v>100</v>
      </c>
    </row>
    <row r="32" spans="1:11" ht="18" customHeight="1">
      <c r="A32" s="64" t="s">
        <v>60</v>
      </c>
      <c r="B32" s="58">
        <v>650</v>
      </c>
      <c r="C32" s="59">
        <v>1</v>
      </c>
      <c r="D32" s="60">
        <v>4</v>
      </c>
      <c r="E32" s="61" t="s">
        <v>122</v>
      </c>
      <c r="F32" s="58">
        <v>540</v>
      </c>
      <c r="G32" s="65">
        <v>155814</v>
      </c>
      <c r="H32" s="65">
        <v>0</v>
      </c>
      <c r="I32" s="66">
        <v>155814</v>
      </c>
      <c r="J32" s="65">
        <v>0</v>
      </c>
      <c r="K32" s="63">
        <f t="shared" si="0"/>
        <v>100</v>
      </c>
    </row>
    <row r="33" spans="1:11" ht="27.75" customHeight="1">
      <c r="A33" s="49" t="s">
        <v>18</v>
      </c>
      <c r="B33" s="50">
        <v>650</v>
      </c>
      <c r="C33" s="51">
        <v>1</v>
      </c>
      <c r="D33" s="52">
        <v>13</v>
      </c>
      <c r="E33" s="67"/>
      <c r="F33" s="54"/>
      <c r="G33" s="68">
        <f>G34+G73+G79+G85</f>
        <v>15161578.290000001</v>
      </c>
      <c r="H33" s="68">
        <f t="shared" ref="H33:J33" si="6">H34+H73+H79+H85</f>
        <v>0</v>
      </c>
      <c r="I33" s="68">
        <f t="shared" si="6"/>
        <v>7015591.9000000004</v>
      </c>
      <c r="J33" s="68">
        <f t="shared" si="6"/>
        <v>0</v>
      </c>
      <c r="K33" s="48">
        <f t="shared" si="0"/>
        <v>46.27217408247806</v>
      </c>
    </row>
    <row r="34" spans="1:11" ht="67.5" customHeight="1">
      <c r="A34" s="57" t="s">
        <v>113</v>
      </c>
      <c r="B34" s="58">
        <v>650</v>
      </c>
      <c r="C34" s="59">
        <v>1</v>
      </c>
      <c r="D34" s="60">
        <v>13</v>
      </c>
      <c r="E34" s="61" t="s">
        <v>77</v>
      </c>
      <c r="F34" s="58"/>
      <c r="G34" s="62">
        <f>G35+G49+G68</f>
        <v>7880970.2400000002</v>
      </c>
      <c r="H34" s="62">
        <f t="shared" ref="H34:J34" si="7">H35+H49+H68</f>
        <v>0</v>
      </c>
      <c r="I34" s="62">
        <f t="shared" si="7"/>
        <v>7010591.9000000004</v>
      </c>
      <c r="J34" s="62">
        <f t="shared" si="7"/>
        <v>0</v>
      </c>
      <c r="K34" s="63">
        <f t="shared" si="0"/>
        <v>88.955949413660022</v>
      </c>
    </row>
    <row r="35" spans="1:11" ht="42.75" customHeight="1">
      <c r="A35" s="64" t="s">
        <v>117</v>
      </c>
      <c r="B35" s="58">
        <v>650</v>
      </c>
      <c r="C35" s="59">
        <v>1</v>
      </c>
      <c r="D35" s="60">
        <v>13</v>
      </c>
      <c r="E35" s="61" t="s">
        <v>110</v>
      </c>
      <c r="F35" s="43"/>
      <c r="G35" s="62">
        <f>G36+G45</f>
        <v>1472067.04</v>
      </c>
      <c r="H35" s="62">
        <f t="shared" ref="H35:J35" si="8">H36+H45</f>
        <v>0</v>
      </c>
      <c r="I35" s="62">
        <f t="shared" si="8"/>
        <v>1294389.1100000001</v>
      </c>
      <c r="J35" s="62">
        <f t="shared" si="8"/>
        <v>0</v>
      </c>
      <c r="K35" s="63">
        <f t="shared" si="0"/>
        <v>87.930038159131669</v>
      </c>
    </row>
    <row r="36" spans="1:11" ht="30.75" customHeight="1">
      <c r="A36" s="69" t="s">
        <v>123</v>
      </c>
      <c r="B36" s="58">
        <v>650</v>
      </c>
      <c r="C36" s="59">
        <v>1</v>
      </c>
      <c r="D36" s="60">
        <v>13</v>
      </c>
      <c r="E36" s="61" t="s">
        <v>124</v>
      </c>
      <c r="F36" s="43"/>
      <c r="G36" s="62">
        <f>G37</f>
        <v>1401943.44</v>
      </c>
      <c r="H36" s="62">
        <f t="shared" ref="G36:J38" si="9">H37</f>
        <v>0</v>
      </c>
      <c r="I36" s="62">
        <f t="shared" si="9"/>
        <v>1224265.51</v>
      </c>
      <c r="J36" s="62">
        <f t="shared" si="9"/>
        <v>0</v>
      </c>
      <c r="K36" s="63">
        <f t="shared" si="0"/>
        <v>87.3263125365457</v>
      </c>
    </row>
    <row r="37" spans="1:11" ht="38.25" customHeight="1">
      <c r="A37" s="69" t="s">
        <v>67</v>
      </c>
      <c r="B37" s="58">
        <v>650</v>
      </c>
      <c r="C37" s="59">
        <v>1</v>
      </c>
      <c r="D37" s="60">
        <v>13</v>
      </c>
      <c r="E37" s="61" t="s">
        <v>125</v>
      </c>
      <c r="F37" s="43"/>
      <c r="G37" s="62">
        <f>G38+G40+G42</f>
        <v>1401943.44</v>
      </c>
      <c r="H37" s="62">
        <f t="shared" ref="H37:J37" si="10">H38+H40+H42</f>
        <v>0</v>
      </c>
      <c r="I37" s="62">
        <f t="shared" si="10"/>
        <v>1224265.51</v>
      </c>
      <c r="J37" s="62">
        <f t="shared" si="10"/>
        <v>0</v>
      </c>
      <c r="K37" s="63">
        <f t="shared" si="0"/>
        <v>87.3263125365457</v>
      </c>
    </row>
    <row r="38" spans="1:11" ht="92.25" customHeight="1">
      <c r="A38" s="64" t="s">
        <v>119</v>
      </c>
      <c r="B38" s="58">
        <v>650</v>
      </c>
      <c r="C38" s="59">
        <v>1</v>
      </c>
      <c r="D38" s="60">
        <v>13</v>
      </c>
      <c r="E38" s="61" t="s">
        <v>125</v>
      </c>
      <c r="F38" s="58">
        <v>100</v>
      </c>
      <c r="G38" s="62">
        <f t="shared" si="9"/>
        <v>196646.8</v>
      </c>
      <c r="H38" s="62">
        <f t="shared" si="9"/>
        <v>0</v>
      </c>
      <c r="I38" s="62">
        <f t="shared" si="9"/>
        <v>146106.4</v>
      </c>
      <c r="J38" s="62">
        <f t="shared" si="9"/>
        <v>0</v>
      </c>
      <c r="K38" s="63">
        <f t="shared" si="0"/>
        <v>74.298895278234895</v>
      </c>
    </row>
    <row r="39" spans="1:11" ht="38.25">
      <c r="A39" s="69" t="s">
        <v>126</v>
      </c>
      <c r="B39" s="58">
        <v>650</v>
      </c>
      <c r="C39" s="59">
        <v>1</v>
      </c>
      <c r="D39" s="60">
        <v>13</v>
      </c>
      <c r="E39" s="61" t="s">
        <v>125</v>
      </c>
      <c r="F39" s="58">
        <v>120</v>
      </c>
      <c r="G39" s="62">
        <v>196646.8</v>
      </c>
      <c r="H39" s="62">
        <v>0</v>
      </c>
      <c r="I39" s="62">
        <v>146106.4</v>
      </c>
      <c r="J39" s="62">
        <v>0</v>
      </c>
      <c r="K39" s="63">
        <f t="shared" si="0"/>
        <v>74.298895278234895</v>
      </c>
    </row>
    <row r="40" spans="1:11" ht="38.25">
      <c r="A40" s="70" t="s">
        <v>61</v>
      </c>
      <c r="B40" s="58">
        <v>650</v>
      </c>
      <c r="C40" s="59">
        <v>1</v>
      </c>
      <c r="D40" s="60">
        <v>13</v>
      </c>
      <c r="E40" s="61" t="s">
        <v>125</v>
      </c>
      <c r="F40" s="58">
        <v>200</v>
      </c>
      <c r="G40" s="62">
        <f t="shared" ref="G40:J40" si="11">G41</f>
        <v>787774.64</v>
      </c>
      <c r="H40" s="62">
        <f t="shared" si="11"/>
        <v>0</v>
      </c>
      <c r="I40" s="62">
        <f t="shared" si="11"/>
        <v>664955.75</v>
      </c>
      <c r="J40" s="62">
        <f t="shared" si="11"/>
        <v>0</v>
      </c>
      <c r="K40" s="63">
        <f t="shared" si="0"/>
        <v>84.409387689860139</v>
      </c>
    </row>
    <row r="41" spans="1:11" ht="45" customHeight="1">
      <c r="A41" s="70" t="s">
        <v>62</v>
      </c>
      <c r="B41" s="58">
        <v>650</v>
      </c>
      <c r="C41" s="59">
        <v>1</v>
      </c>
      <c r="D41" s="60">
        <v>13</v>
      </c>
      <c r="E41" s="61" t="s">
        <v>125</v>
      </c>
      <c r="F41" s="58">
        <v>240</v>
      </c>
      <c r="G41" s="62">
        <v>787774.64</v>
      </c>
      <c r="H41" s="62">
        <v>0</v>
      </c>
      <c r="I41" s="62">
        <v>664955.75</v>
      </c>
      <c r="J41" s="62">
        <v>0</v>
      </c>
      <c r="K41" s="63">
        <f t="shared" si="0"/>
        <v>84.409387689860139</v>
      </c>
    </row>
    <row r="42" spans="1:11" ht="20.25" customHeight="1">
      <c r="A42" s="97" t="s">
        <v>65</v>
      </c>
      <c r="B42" s="58">
        <v>650</v>
      </c>
      <c r="C42" s="59">
        <v>1</v>
      </c>
      <c r="D42" s="60">
        <v>13</v>
      </c>
      <c r="E42" s="61" t="s">
        <v>125</v>
      </c>
      <c r="F42" s="58">
        <v>800</v>
      </c>
      <c r="G42" s="62">
        <f>G43+G44</f>
        <v>417522</v>
      </c>
      <c r="H42" s="62">
        <f t="shared" ref="H42:J42" si="12">H43+H44</f>
        <v>0</v>
      </c>
      <c r="I42" s="62">
        <f t="shared" si="12"/>
        <v>413203.36</v>
      </c>
      <c r="J42" s="62">
        <f t="shared" si="12"/>
        <v>0</v>
      </c>
      <c r="K42" s="63">
        <f t="shared" si="0"/>
        <v>98.965649714266547</v>
      </c>
    </row>
    <row r="43" spans="1:11" ht="20.25" customHeight="1">
      <c r="A43" s="98" t="s">
        <v>68</v>
      </c>
      <c r="B43" s="58">
        <v>650</v>
      </c>
      <c r="C43" s="59">
        <v>1</v>
      </c>
      <c r="D43" s="60">
        <v>13</v>
      </c>
      <c r="E43" s="61" t="s">
        <v>125</v>
      </c>
      <c r="F43" s="58">
        <v>830</v>
      </c>
      <c r="G43" s="62">
        <v>201200</v>
      </c>
      <c r="H43" s="62">
        <v>0</v>
      </c>
      <c r="I43" s="62">
        <v>201200</v>
      </c>
      <c r="J43" s="62">
        <v>0</v>
      </c>
      <c r="K43" s="63">
        <f t="shared" si="0"/>
        <v>100</v>
      </c>
    </row>
    <row r="44" spans="1:11" ht="20.25" customHeight="1">
      <c r="A44" s="98" t="s">
        <v>66</v>
      </c>
      <c r="B44" s="58">
        <v>650</v>
      </c>
      <c r="C44" s="59">
        <v>1</v>
      </c>
      <c r="D44" s="60">
        <v>13</v>
      </c>
      <c r="E44" s="61" t="s">
        <v>125</v>
      </c>
      <c r="F44" s="58">
        <v>850</v>
      </c>
      <c r="G44" s="62">
        <v>216322</v>
      </c>
      <c r="H44" s="62">
        <v>0</v>
      </c>
      <c r="I44" s="62">
        <v>212003.36</v>
      </c>
      <c r="J44" s="62">
        <v>0</v>
      </c>
      <c r="K44" s="63">
        <f t="shared" si="0"/>
        <v>98.0036057358937</v>
      </c>
    </row>
    <row r="45" spans="1:11" ht="26.25" customHeight="1">
      <c r="A45" s="98" t="s">
        <v>127</v>
      </c>
      <c r="B45" s="58">
        <v>650</v>
      </c>
      <c r="C45" s="59">
        <v>1</v>
      </c>
      <c r="D45" s="60">
        <v>13</v>
      </c>
      <c r="E45" s="61" t="s">
        <v>128</v>
      </c>
      <c r="F45" s="58"/>
      <c r="G45" s="62">
        <f>G46</f>
        <v>70123.600000000006</v>
      </c>
      <c r="H45" s="62">
        <f t="shared" ref="H45:J47" si="13">H46</f>
        <v>0</v>
      </c>
      <c r="I45" s="62">
        <f t="shared" si="13"/>
        <v>70123.600000000006</v>
      </c>
      <c r="J45" s="62">
        <f t="shared" si="13"/>
        <v>0</v>
      </c>
      <c r="K45" s="63">
        <f t="shared" si="0"/>
        <v>100</v>
      </c>
    </row>
    <row r="46" spans="1:11" ht="54" customHeight="1">
      <c r="A46" s="98" t="s">
        <v>129</v>
      </c>
      <c r="B46" s="58">
        <v>650</v>
      </c>
      <c r="C46" s="59">
        <v>1</v>
      </c>
      <c r="D46" s="60">
        <v>13</v>
      </c>
      <c r="E46" s="61" t="s">
        <v>130</v>
      </c>
      <c r="F46" s="58"/>
      <c r="G46" s="62">
        <f>G47</f>
        <v>70123.600000000006</v>
      </c>
      <c r="H46" s="62">
        <f t="shared" si="13"/>
        <v>0</v>
      </c>
      <c r="I46" s="62">
        <f t="shared" si="13"/>
        <v>70123.600000000006</v>
      </c>
      <c r="J46" s="62">
        <f t="shared" si="13"/>
        <v>0</v>
      </c>
      <c r="K46" s="63">
        <f t="shared" si="0"/>
        <v>100</v>
      </c>
    </row>
    <row r="47" spans="1:11" ht="40.5" customHeight="1">
      <c r="A47" s="70" t="s">
        <v>61</v>
      </c>
      <c r="B47" s="58">
        <v>650</v>
      </c>
      <c r="C47" s="59">
        <v>1</v>
      </c>
      <c r="D47" s="60">
        <v>13</v>
      </c>
      <c r="E47" s="61" t="s">
        <v>130</v>
      </c>
      <c r="F47" s="58">
        <v>200</v>
      </c>
      <c r="G47" s="62">
        <f>G48</f>
        <v>70123.600000000006</v>
      </c>
      <c r="H47" s="62">
        <f t="shared" si="13"/>
        <v>0</v>
      </c>
      <c r="I47" s="62">
        <f t="shared" si="13"/>
        <v>70123.600000000006</v>
      </c>
      <c r="J47" s="62">
        <f t="shared" si="13"/>
        <v>0</v>
      </c>
      <c r="K47" s="63">
        <f t="shared" si="0"/>
        <v>100</v>
      </c>
    </row>
    <row r="48" spans="1:11" ht="40.5" customHeight="1">
      <c r="A48" s="70" t="s">
        <v>62</v>
      </c>
      <c r="B48" s="58">
        <v>650</v>
      </c>
      <c r="C48" s="59">
        <v>1</v>
      </c>
      <c r="D48" s="60">
        <v>13</v>
      </c>
      <c r="E48" s="61" t="s">
        <v>130</v>
      </c>
      <c r="F48" s="58">
        <v>240</v>
      </c>
      <c r="G48" s="62">
        <v>70123.600000000006</v>
      </c>
      <c r="H48" s="62">
        <v>0</v>
      </c>
      <c r="I48" s="62">
        <v>70123.600000000006</v>
      </c>
      <c r="J48" s="62">
        <v>0</v>
      </c>
      <c r="K48" s="63">
        <f t="shared" si="0"/>
        <v>100</v>
      </c>
    </row>
    <row r="49" spans="1:11" ht="26.25">
      <c r="A49" s="64" t="s">
        <v>131</v>
      </c>
      <c r="B49" s="58">
        <v>650</v>
      </c>
      <c r="C49" s="59">
        <v>1</v>
      </c>
      <c r="D49" s="60">
        <v>13</v>
      </c>
      <c r="E49" s="61" t="s">
        <v>132</v>
      </c>
      <c r="F49" s="58"/>
      <c r="G49" s="65">
        <f>G50+G54+G58+G64</f>
        <v>6391703.2000000002</v>
      </c>
      <c r="H49" s="65">
        <f t="shared" ref="H49:J49" si="14">H50+H54+H58+H64</f>
        <v>0</v>
      </c>
      <c r="I49" s="65">
        <f t="shared" si="14"/>
        <v>5704015.8600000003</v>
      </c>
      <c r="J49" s="65">
        <f t="shared" si="14"/>
        <v>0</v>
      </c>
      <c r="K49" s="63">
        <f t="shared" si="0"/>
        <v>89.240937532894208</v>
      </c>
    </row>
    <row r="50" spans="1:11" ht="64.5">
      <c r="A50" s="64" t="s">
        <v>133</v>
      </c>
      <c r="B50" s="58">
        <v>650</v>
      </c>
      <c r="C50" s="59">
        <v>1</v>
      </c>
      <c r="D50" s="60">
        <v>13</v>
      </c>
      <c r="E50" s="61" t="s">
        <v>134</v>
      </c>
      <c r="F50" s="58"/>
      <c r="G50" s="65">
        <f>G52</f>
        <v>5437068.2000000002</v>
      </c>
      <c r="H50" s="65">
        <f>H52</f>
        <v>0</v>
      </c>
      <c r="I50" s="65">
        <f>I52</f>
        <v>5242066.54</v>
      </c>
      <c r="J50" s="65">
        <f>J52</f>
        <v>0</v>
      </c>
      <c r="K50" s="63">
        <f t="shared" si="0"/>
        <v>96.41347776362268</v>
      </c>
    </row>
    <row r="51" spans="1:11" ht="40.5" customHeight="1">
      <c r="A51" s="64" t="s">
        <v>64</v>
      </c>
      <c r="B51" s="58">
        <v>650</v>
      </c>
      <c r="C51" s="59">
        <v>1</v>
      </c>
      <c r="D51" s="60">
        <v>13</v>
      </c>
      <c r="E51" s="61" t="s">
        <v>135</v>
      </c>
      <c r="F51" s="58"/>
      <c r="G51" s="65">
        <f t="shared" ref="G51:J52" si="15">G52</f>
        <v>5437068.2000000002</v>
      </c>
      <c r="H51" s="65">
        <f t="shared" si="15"/>
        <v>0</v>
      </c>
      <c r="I51" s="65">
        <f t="shared" si="15"/>
        <v>5242066.54</v>
      </c>
      <c r="J51" s="65">
        <f t="shared" si="15"/>
        <v>0</v>
      </c>
      <c r="K51" s="63">
        <f t="shared" si="0"/>
        <v>96.41347776362268</v>
      </c>
    </row>
    <row r="52" spans="1:11" ht="90">
      <c r="A52" s="64" t="s">
        <v>119</v>
      </c>
      <c r="B52" s="58">
        <v>650</v>
      </c>
      <c r="C52" s="59">
        <v>1</v>
      </c>
      <c r="D52" s="60">
        <v>13</v>
      </c>
      <c r="E52" s="61" t="s">
        <v>135</v>
      </c>
      <c r="F52" s="58">
        <v>100</v>
      </c>
      <c r="G52" s="65">
        <f t="shared" si="15"/>
        <v>5437068.2000000002</v>
      </c>
      <c r="H52" s="65">
        <f t="shared" si="15"/>
        <v>0</v>
      </c>
      <c r="I52" s="65">
        <f t="shared" si="15"/>
        <v>5242066.54</v>
      </c>
      <c r="J52" s="65">
        <f t="shared" si="15"/>
        <v>0</v>
      </c>
      <c r="K52" s="63">
        <f t="shared" si="0"/>
        <v>96.41347776362268</v>
      </c>
    </row>
    <row r="53" spans="1:11" ht="26.25">
      <c r="A53" s="64" t="s">
        <v>136</v>
      </c>
      <c r="B53" s="58">
        <v>650</v>
      </c>
      <c r="C53" s="59">
        <v>1</v>
      </c>
      <c r="D53" s="60">
        <v>13</v>
      </c>
      <c r="E53" s="61" t="s">
        <v>135</v>
      </c>
      <c r="F53" s="58">
        <v>110</v>
      </c>
      <c r="G53" s="65">
        <v>5437068.2000000002</v>
      </c>
      <c r="H53" s="65">
        <v>0</v>
      </c>
      <c r="I53" s="65">
        <v>5242066.54</v>
      </c>
      <c r="J53" s="65">
        <v>0</v>
      </c>
      <c r="K53" s="63">
        <f t="shared" si="0"/>
        <v>96.41347776362268</v>
      </c>
    </row>
    <row r="54" spans="1:11" ht="51.75">
      <c r="A54" s="64" t="s">
        <v>137</v>
      </c>
      <c r="B54" s="58">
        <v>650</v>
      </c>
      <c r="C54" s="59">
        <v>1</v>
      </c>
      <c r="D54" s="60">
        <v>13</v>
      </c>
      <c r="E54" s="61" t="s">
        <v>138</v>
      </c>
      <c r="F54" s="58"/>
      <c r="G54" s="65">
        <f>G55</f>
        <v>65000</v>
      </c>
      <c r="H54" s="65">
        <f t="shared" ref="H54:J55" si="16">H55</f>
        <v>0</v>
      </c>
      <c r="I54" s="65">
        <f t="shared" si="16"/>
        <v>0</v>
      </c>
      <c r="J54" s="65">
        <f t="shared" si="16"/>
        <v>0</v>
      </c>
      <c r="K54" s="63">
        <f t="shared" si="0"/>
        <v>0</v>
      </c>
    </row>
    <row r="55" spans="1:11" ht="43.5" customHeight="1">
      <c r="A55" s="64" t="s">
        <v>64</v>
      </c>
      <c r="B55" s="58">
        <v>650</v>
      </c>
      <c r="C55" s="59">
        <v>1</v>
      </c>
      <c r="D55" s="60">
        <v>13</v>
      </c>
      <c r="E55" s="61" t="s">
        <v>139</v>
      </c>
      <c r="F55" s="58"/>
      <c r="G55" s="65">
        <f>G56</f>
        <v>65000</v>
      </c>
      <c r="H55" s="65">
        <f t="shared" si="16"/>
        <v>0</v>
      </c>
      <c r="I55" s="65">
        <f t="shared" si="16"/>
        <v>0</v>
      </c>
      <c r="J55" s="65">
        <f t="shared" si="16"/>
        <v>0</v>
      </c>
      <c r="K55" s="63">
        <f t="shared" si="0"/>
        <v>0</v>
      </c>
    </row>
    <row r="56" spans="1:11" ht="90" customHeight="1">
      <c r="A56" s="64" t="s">
        <v>119</v>
      </c>
      <c r="B56" s="58">
        <v>650</v>
      </c>
      <c r="C56" s="59">
        <v>1</v>
      </c>
      <c r="D56" s="60">
        <v>13</v>
      </c>
      <c r="E56" s="61" t="s">
        <v>139</v>
      </c>
      <c r="F56" s="58">
        <v>100</v>
      </c>
      <c r="G56" s="65">
        <f>G57</f>
        <v>65000</v>
      </c>
      <c r="H56" s="65">
        <f>H57</f>
        <v>0</v>
      </c>
      <c r="I56" s="65">
        <f>I57</f>
        <v>0</v>
      </c>
      <c r="J56" s="65">
        <f>J57</f>
        <v>0</v>
      </c>
      <c r="K56" s="63">
        <f t="shared" si="0"/>
        <v>0</v>
      </c>
    </row>
    <row r="57" spans="1:11" ht="27.75" customHeight="1">
      <c r="A57" s="64" t="s">
        <v>136</v>
      </c>
      <c r="B57" s="58">
        <v>650</v>
      </c>
      <c r="C57" s="59">
        <v>1</v>
      </c>
      <c r="D57" s="60">
        <v>13</v>
      </c>
      <c r="E57" s="61" t="s">
        <v>139</v>
      </c>
      <c r="F57" s="58">
        <v>110</v>
      </c>
      <c r="G57" s="65">
        <v>65000</v>
      </c>
      <c r="H57" s="65">
        <v>0</v>
      </c>
      <c r="I57" s="65">
        <v>0</v>
      </c>
      <c r="J57" s="65">
        <v>0</v>
      </c>
      <c r="K57" s="63">
        <f t="shared" si="0"/>
        <v>0</v>
      </c>
    </row>
    <row r="58" spans="1:11">
      <c r="A58" s="64" t="s">
        <v>140</v>
      </c>
      <c r="B58" s="58">
        <v>650</v>
      </c>
      <c r="C58" s="59">
        <v>1</v>
      </c>
      <c r="D58" s="60">
        <v>13</v>
      </c>
      <c r="E58" s="61" t="s">
        <v>141</v>
      </c>
      <c r="F58" s="58"/>
      <c r="G58" s="65">
        <f>G59</f>
        <v>458035</v>
      </c>
      <c r="H58" s="65">
        <f t="shared" ref="H58:J60" si="17">H59</f>
        <v>0</v>
      </c>
      <c r="I58" s="65">
        <f t="shared" si="17"/>
        <v>328522.23999999999</v>
      </c>
      <c r="J58" s="65">
        <f t="shared" si="17"/>
        <v>0</v>
      </c>
      <c r="K58" s="63">
        <f t="shared" si="0"/>
        <v>71.724265612889852</v>
      </c>
    </row>
    <row r="59" spans="1:11" ht="39">
      <c r="A59" s="64" t="s">
        <v>64</v>
      </c>
      <c r="B59" s="58">
        <v>650</v>
      </c>
      <c r="C59" s="59">
        <v>1</v>
      </c>
      <c r="D59" s="60">
        <v>13</v>
      </c>
      <c r="E59" s="61" t="s">
        <v>142</v>
      </c>
      <c r="F59" s="58"/>
      <c r="G59" s="65">
        <f>G60+G62</f>
        <v>458035</v>
      </c>
      <c r="H59" s="65">
        <f t="shared" ref="H59:J59" si="18">H60+H62</f>
        <v>0</v>
      </c>
      <c r="I59" s="65">
        <f t="shared" si="18"/>
        <v>328522.23999999999</v>
      </c>
      <c r="J59" s="65">
        <f t="shared" si="18"/>
        <v>0</v>
      </c>
      <c r="K59" s="63">
        <f t="shared" si="0"/>
        <v>71.724265612889852</v>
      </c>
    </row>
    <row r="60" spans="1:11" ht="39">
      <c r="A60" s="64" t="s">
        <v>61</v>
      </c>
      <c r="B60" s="58">
        <v>650</v>
      </c>
      <c r="C60" s="59">
        <v>1</v>
      </c>
      <c r="D60" s="60">
        <v>13</v>
      </c>
      <c r="E60" s="61" t="s">
        <v>142</v>
      </c>
      <c r="F60" s="58">
        <v>200</v>
      </c>
      <c r="G60" s="65">
        <f>G61</f>
        <v>448492.72</v>
      </c>
      <c r="H60" s="65">
        <f t="shared" si="17"/>
        <v>0</v>
      </c>
      <c r="I60" s="65">
        <f t="shared" si="17"/>
        <v>321011.34999999998</v>
      </c>
      <c r="J60" s="65">
        <f t="shared" si="17"/>
        <v>0</v>
      </c>
      <c r="K60" s="63">
        <f t="shared" si="0"/>
        <v>71.575598819084504</v>
      </c>
    </row>
    <row r="61" spans="1:11" ht="40.5" customHeight="1">
      <c r="A61" s="64" t="s">
        <v>143</v>
      </c>
      <c r="B61" s="58">
        <v>650</v>
      </c>
      <c r="C61" s="59">
        <v>1</v>
      </c>
      <c r="D61" s="60">
        <v>13</v>
      </c>
      <c r="E61" s="61" t="s">
        <v>142</v>
      </c>
      <c r="F61" s="58">
        <v>240</v>
      </c>
      <c r="G61" s="65">
        <v>448492.72</v>
      </c>
      <c r="H61" s="65">
        <v>0</v>
      </c>
      <c r="I61" s="65">
        <v>321011.34999999998</v>
      </c>
      <c r="J61" s="65">
        <v>0</v>
      </c>
      <c r="K61" s="63">
        <f t="shared" si="0"/>
        <v>71.575598819084504</v>
      </c>
    </row>
    <row r="62" spans="1:11" ht="21.75" customHeight="1">
      <c r="A62" s="64" t="s">
        <v>65</v>
      </c>
      <c r="B62" s="58">
        <v>650</v>
      </c>
      <c r="C62" s="59">
        <v>1</v>
      </c>
      <c r="D62" s="60">
        <v>13</v>
      </c>
      <c r="E62" s="61" t="s">
        <v>142</v>
      </c>
      <c r="F62" s="58">
        <v>800</v>
      </c>
      <c r="G62" s="65">
        <f>G63</f>
        <v>9542.2800000000007</v>
      </c>
      <c r="H62" s="65">
        <f t="shared" ref="H62:J62" si="19">H63</f>
        <v>0</v>
      </c>
      <c r="I62" s="65">
        <f t="shared" si="19"/>
        <v>7510.89</v>
      </c>
      <c r="J62" s="65">
        <f t="shared" si="19"/>
        <v>0</v>
      </c>
      <c r="K62" s="63">
        <f t="shared" si="0"/>
        <v>78.711691545416812</v>
      </c>
    </row>
    <row r="63" spans="1:11" ht="18.75" customHeight="1">
      <c r="A63" s="64" t="s">
        <v>66</v>
      </c>
      <c r="B63" s="58">
        <v>650</v>
      </c>
      <c r="C63" s="59">
        <v>1</v>
      </c>
      <c r="D63" s="60">
        <v>13</v>
      </c>
      <c r="E63" s="61" t="s">
        <v>142</v>
      </c>
      <c r="F63" s="58">
        <v>850</v>
      </c>
      <c r="G63" s="65">
        <v>9542.2800000000007</v>
      </c>
      <c r="H63" s="65">
        <v>0</v>
      </c>
      <c r="I63" s="65">
        <v>7510.89</v>
      </c>
      <c r="J63" s="65">
        <v>0</v>
      </c>
      <c r="K63" s="63">
        <f t="shared" si="0"/>
        <v>78.711691545416812</v>
      </c>
    </row>
    <row r="64" spans="1:11" ht="51.75">
      <c r="A64" s="64" t="s">
        <v>144</v>
      </c>
      <c r="B64" s="58">
        <v>650</v>
      </c>
      <c r="C64" s="59">
        <v>1</v>
      </c>
      <c r="D64" s="60">
        <v>13</v>
      </c>
      <c r="E64" s="61" t="s">
        <v>145</v>
      </c>
      <c r="F64" s="58"/>
      <c r="G64" s="65">
        <f>G67</f>
        <v>431600</v>
      </c>
      <c r="H64" s="65">
        <f>H67</f>
        <v>0</v>
      </c>
      <c r="I64" s="65">
        <f>I67</f>
        <v>133427.07999999999</v>
      </c>
      <c r="J64" s="65">
        <f>J67</f>
        <v>0</v>
      </c>
      <c r="K64" s="63">
        <f t="shared" si="0"/>
        <v>30.914522706209453</v>
      </c>
    </row>
    <row r="65" spans="1:11" ht="42" customHeight="1">
      <c r="A65" s="64" t="s">
        <v>64</v>
      </c>
      <c r="B65" s="58">
        <v>650</v>
      </c>
      <c r="C65" s="59">
        <v>1</v>
      </c>
      <c r="D65" s="60">
        <v>13</v>
      </c>
      <c r="E65" s="61" t="s">
        <v>146</v>
      </c>
      <c r="F65" s="58"/>
      <c r="G65" s="65">
        <f>G66</f>
        <v>431600</v>
      </c>
      <c r="H65" s="65">
        <f t="shared" ref="H65:J66" si="20">H66</f>
        <v>0</v>
      </c>
      <c r="I65" s="65">
        <f t="shared" si="20"/>
        <v>133427.07999999999</v>
      </c>
      <c r="J65" s="65">
        <f t="shared" si="20"/>
        <v>0</v>
      </c>
      <c r="K65" s="63">
        <f t="shared" si="0"/>
        <v>30.914522706209453</v>
      </c>
    </row>
    <row r="66" spans="1:11" ht="42" customHeight="1">
      <c r="A66" s="64" t="s">
        <v>61</v>
      </c>
      <c r="B66" s="58">
        <v>650</v>
      </c>
      <c r="C66" s="59">
        <v>1</v>
      </c>
      <c r="D66" s="60">
        <v>13</v>
      </c>
      <c r="E66" s="61" t="s">
        <v>146</v>
      </c>
      <c r="F66" s="58">
        <v>200</v>
      </c>
      <c r="G66" s="65">
        <f>G67</f>
        <v>431600</v>
      </c>
      <c r="H66" s="65">
        <f t="shared" si="20"/>
        <v>0</v>
      </c>
      <c r="I66" s="65">
        <f t="shared" si="20"/>
        <v>133427.07999999999</v>
      </c>
      <c r="J66" s="65">
        <f t="shared" si="20"/>
        <v>0</v>
      </c>
      <c r="K66" s="63">
        <f t="shared" si="0"/>
        <v>30.914522706209453</v>
      </c>
    </row>
    <row r="67" spans="1:11" ht="39.75" customHeight="1">
      <c r="A67" s="64" t="s">
        <v>62</v>
      </c>
      <c r="B67" s="58">
        <v>650</v>
      </c>
      <c r="C67" s="59">
        <v>1</v>
      </c>
      <c r="D67" s="60">
        <v>13</v>
      </c>
      <c r="E67" s="61" t="s">
        <v>146</v>
      </c>
      <c r="F67" s="58">
        <v>240</v>
      </c>
      <c r="G67" s="65">
        <v>431600</v>
      </c>
      <c r="H67" s="65">
        <v>0</v>
      </c>
      <c r="I67" s="65">
        <v>133427.07999999999</v>
      </c>
      <c r="J67" s="65">
        <v>0</v>
      </c>
      <c r="K67" s="63">
        <f t="shared" si="0"/>
        <v>30.914522706209453</v>
      </c>
    </row>
    <row r="68" spans="1:11" ht="26.25">
      <c r="A68" s="64" t="s">
        <v>147</v>
      </c>
      <c r="B68" s="58">
        <v>650</v>
      </c>
      <c r="C68" s="59">
        <v>1</v>
      </c>
      <c r="D68" s="60">
        <v>13</v>
      </c>
      <c r="E68" s="61" t="s">
        <v>85</v>
      </c>
      <c r="F68" s="58"/>
      <c r="G68" s="65">
        <f>G72</f>
        <v>17200</v>
      </c>
      <c r="H68" s="65">
        <f>H72</f>
        <v>0</v>
      </c>
      <c r="I68" s="65">
        <f>I72</f>
        <v>12186.93</v>
      </c>
      <c r="J68" s="65">
        <f>J72</f>
        <v>0</v>
      </c>
      <c r="K68" s="63">
        <f t="shared" si="0"/>
        <v>70.854244186046515</v>
      </c>
    </row>
    <row r="69" spans="1:11" ht="39">
      <c r="A69" s="64" t="s">
        <v>69</v>
      </c>
      <c r="B69" s="58">
        <v>650</v>
      </c>
      <c r="C69" s="59">
        <v>1</v>
      </c>
      <c r="D69" s="60">
        <v>13</v>
      </c>
      <c r="E69" s="61" t="s">
        <v>148</v>
      </c>
      <c r="F69" s="58"/>
      <c r="G69" s="65">
        <f>G71</f>
        <v>17200</v>
      </c>
      <c r="H69" s="65">
        <f>H71</f>
        <v>0</v>
      </c>
      <c r="I69" s="65">
        <f>I71</f>
        <v>12186.93</v>
      </c>
      <c r="J69" s="65">
        <f>J71</f>
        <v>0</v>
      </c>
      <c r="K69" s="63">
        <f t="shared" si="0"/>
        <v>70.854244186046515</v>
      </c>
    </row>
    <row r="70" spans="1:11" ht="39">
      <c r="A70" s="64" t="s">
        <v>67</v>
      </c>
      <c r="B70" s="58">
        <v>650</v>
      </c>
      <c r="C70" s="59">
        <v>1</v>
      </c>
      <c r="D70" s="60">
        <v>13</v>
      </c>
      <c r="E70" s="61" t="s">
        <v>149</v>
      </c>
      <c r="F70" s="58"/>
      <c r="G70" s="65">
        <f>G71</f>
        <v>17200</v>
      </c>
      <c r="H70" s="65">
        <f t="shared" ref="H70:J70" si="21">H71</f>
        <v>0</v>
      </c>
      <c r="I70" s="65">
        <f t="shared" si="21"/>
        <v>12186.93</v>
      </c>
      <c r="J70" s="65">
        <f t="shared" si="21"/>
        <v>0</v>
      </c>
      <c r="K70" s="63">
        <f t="shared" si="0"/>
        <v>70.854244186046515</v>
      </c>
    </row>
    <row r="71" spans="1:11" ht="39">
      <c r="A71" s="64" t="s">
        <v>61</v>
      </c>
      <c r="B71" s="58">
        <v>650</v>
      </c>
      <c r="C71" s="59">
        <v>1</v>
      </c>
      <c r="D71" s="60">
        <v>13</v>
      </c>
      <c r="E71" s="61" t="s">
        <v>149</v>
      </c>
      <c r="F71" s="58">
        <v>200</v>
      </c>
      <c r="G71" s="65">
        <f>G72</f>
        <v>17200</v>
      </c>
      <c r="H71" s="65">
        <f t="shared" ref="H71:J71" si="22">H72</f>
        <v>0</v>
      </c>
      <c r="I71" s="65">
        <f t="shared" si="22"/>
        <v>12186.93</v>
      </c>
      <c r="J71" s="65">
        <f t="shared" si="22"/>
        <v>0</v>
      </c>
      <c r="K71" s="63">
        <f t="shared" si="0"/>
        <v>70.854244186046515</v>
      </c>
    </row>
    <row r="72" spans="1:11" ht="42" customHeight="1">
      <c r="A72" s="64" t="s">
        <v>62</v>
      </c>
      <c r="B72" s="58">
        <v>650</v>
      </c>
      <c r="C72" s="59">
        <v>1</v>
      </c>
      <c r="D72" s="60">
        <v>13</v>
      </c>
      <c r="E72" s="61" t="s">
        <v>149</v>
      </c>
      <c r="F72" s="58">
        <v>240</v>
      </c>
      <c r="G72" s="65">
        <v>17200</v>
      </c>
      <c r="H72" s="65">
        <v>0</v>
      </c>
      <c r="I72" s="65">
        <v>12186.93</v>
      </c>
      <c r="J72" s="65">
        <v>0</v>
      </c>
      <c r="K72" s="63">
        <f t="shared" si="0"/>
        <v>70.854244186046515</v>
      </c>
    </row>
    <row r="73" spans="1:11" ht="64.5">
      <c r="A73" s="64" t="s">
        <v>150</v>
      </c>
      <c r="B73" s="58">
        <v>650</v>
      </c>
      <c r="C73" s="59">
        <v>1</v>
      </c>
      <c r="D73" s="60">
        <v>13</v>
      </c>
      <c r="E73" s="61" t="s">
        <v>88</v>
      </c>
      <c r="F73" s="58"/>
      <c r="G73" s="65">
        <f>G74</f>
        <v>6000000</v>
      </c>
      <c r="H73" s="65">
        <f t="shared" ref="H73:J77" si="23">H74</f>
        <v>0</v>
      </c>
      <c r="I73" s="65">
        <f t="shared" si="23"/>
        <v>0</v>
      </c>
      <c r="J73" s="65">
        <f t="shared" si="23"/>
        <v>0</v>
      </c>
      <c r="K73" s="63">
        <f t="shared" si="0"/>
        <v>0</v>
      </c>
    </row>
    <row r="74" spans="1:11">
      <c r="A74" s="64" t="s">
        <v>151</v>
      </c>
      <c r="B74" s="58">
        <v>650</v>
      </c>
      <c r="C74" s="59">
        <v>1</v>
      </c>
      <c r="D74" s="60">
        <v>13</v>
      </c>
      <c r="E74" s="61" t="s">
        <v>93</v>
      </c>
      <c r="F74" s="58"/>
      <c r="G74" s="65">
        <f>G75</f>
        <v>6000000</v>
      </c>
      <c r="H74" s="65">
        <f t="shared" si="23"/>
        <v>0</v>
      </c>
      <c r="I74" s="65">
        <f t="shared" si="23"/>
        <v>0</v>
      </c>
      <c r="J74" s="65">
        <f t="shared" si="23"/>
        <v>0</v>
      </c>
      <c r="K74" s="63">
        <f t="shared" si="0"/>
        <v>0</v>
      </c>
    </row>
    <row r="75" spans="1:11">
      <c r="A75" s="64" t="s">
        <v>140</v>
      </c>
      <c r="B75" s="58">
        <v>650</v>
      </c>
      <c r="C75" s="59">
        <v>1</v>
      </c>
      <c r="D75" s="60">
        <v>13</v>
      </c>
      <c r="E75" s="61" t="s">
        <v>101</v>
      </c>
      <c r="F75" s="58"/>
      <c r="G75" s="65">
        <f>G76</f>
        <v>6000000</v>
      </c>
      <c r="H75" s="65">
        <f t="shared" si="23"/>
        <v>0</v>
      </c>
      <c r="I75" s="65">
        <f t="shared" si="23"/>
        <v>0</v>
      </c>
      <c r="J75" s="65">
        <f t="shared" si="23"/>
        <v>0</v>
      </c>
      <c r="K75" s="63">
        <f t="shared" si="0"/>
        <v>0</v>
      </c>
    </row>
    <row r="76" spans="1:11">
      <c r="A76" s="64" t="s">
        <v>152</v>
      </c>
      <c r="B76" s="58">
        <v>650</v>
      </c>
      <c r="C76" s="59">
        <v>1</v>
      </c>
      <c r="D76" s="60">
        <v>13</v>
      </c>
      <c r="E76" s="61" t="s">
        <v>153</v>
      </c>
      <c r="F76" s="58"/>
      <c r="G76" s="65">
        <f>G77</f>
        <v>6000000</v>
      </c>
      <c r="H76" s="65">
        <f t="shared" si="23"/>
        <v>0</v>
      </c>
      <c r="I76" s="65">
        <f t="shared" si="23"/>
        <v>0</v>
      </c>
      <c r="J76" s="65">
        <f t="shared" si="23"/>
        <v>0</v>
      </c>
      <c r="K76" s="63">
        <f t="shared" si="0"/>
        <v>0</v>
      </c>
    </row>
    <row r="77" spans="1:11">
      <c r="A77" s="64" t="s">
        <v>59</v>
      </c>
      <c r="B77" s="58">
        <v>650</v>
      </c>
      <c r="C77" s="59">
        <v>1</v>
      </c>
      <c r="D77" s="60">
        <v>13</v>
      </c>
      <c r="E77" s="61" t="s">
        <v>153</v>
      </c>
      <c r="F77" s="58">
        <v>500</v>
      </c>
      <c r="G77" s="65">
        <f>G78</f>
        <v>6000000</v>
      </c>
      <c r="H77" s="65">
        <f t="shared" si="23"/>
        <v>0</v>
      </c>
      <c r="I77" s="65">
        <f t="shared" si="23"/>
        <v>0</v>
      </c>
      <c r="J77" s="65">
        <f t="shared" si="23"/>
        <v>0</v>
      </c>
      <c r="K77" s="63">
        <f t="shared" si="0"/>
        <v>0</v>
      </c>
    </row>
    <row r="78" spans="1:11">
      <c r="A78" s="64" t="s">
        <v>60</v>
      </c>
      <c r="B78" s="58">
        <v>650</v>
      </c>
      <c r="C78" s="59">
        <v>1</v>
      </c>
      <c r="D78" s="60">
        <v>13</v>
      </c>
      <c r="E78" s="61" t="s">
        <v>153</v>
      </c>
      <c r="F78" s="58">
        <v>540</v>
      </c>
      <c r="G78" s="65">
        <v>6000000</v>
      </c>
      <c r="H78" s="65">
        <f>H80+H79</f>
        <v>0</v>
      </c>
      <c r="I78" s="65">
        <v>0</v>
      </c>
      <c r="J78" s="65">
        <f>J80+J79</f>
        <v>0</v>
      </c>
      <c r="K78" s="63">
        <f t="shared" si="0"/>
        <v>0</v>
      </c>
    </row>
    <row r="79" spans="1:11" ht="90">
      <c r="A79" s="64" t="s">
        <v>154</v>
      </c>
      <c r="B79" s="58">
        <v>650</v>
      </c>
      <c r="C79" s="59">
        <v>1</v>
      </c>
      <c r="D79" s="60">
        <v>13</v>
      </c>
      <c r="E79" s="61" t="s">
        <v>81</v>
      </c>
      <c r="F79" s="58"/>
      <c r="G79" s="65">
        <f>G80</f>
        <v>5000</v>
      </c>
      <c r="H79" s="65">
        <f t="shared" ref="H79:I80" si="24">H80</f>
        <v>0</v>
      </c>
      <c r="I79" s="65">
        <f t="shared" si="24"/>
        <v>5000</v>
      </c>
      <c r="J79" s="65">
        <v>0</v>
      </c>
      <c r="K79" s="63">
        <f t="shared" si="0"/>
        <v>100</v>
      </c>
    </row>
    <row r="80" spans="1:11" ht="77.25">
      <c r="A80" s="64" t="s">
        <v>155</v>
      </c>
      <c r="B80" s="58">
        <v>650</v>
      </c>
      <c r="C80" s="59">
        <v>1</v>
      </c>
      <c r="D80" s="60">
        <v>13</v>
      </c>
      <c r="E80" s="61" t="s">
        <v>82</v>
      </c>
      <c r="F80" s="58"/>
      <c r="G80" s="65">
        <f>G81</f>
        <v>5000</v>
      </c>
      <c r="H80" s="65">
        <f t="shared" si="24"/>
        <v>0</v>
      </c>
      <c r="I80" s="65">
        <f t="shared" si="24"/>
        <v>5000</v>
      </c>
      <c r="J80" s="65">
        <f t="shared" ref="J80" si="25">J81</f>
        <v>0</v>
      </c>
      <c r="K80" s="63">
        <f t="shared" si="0"/>
        <v>100</v>
      </c>
    </row>
    <row r="81" spans="1:11" ht="51.75">
      <c r="A81" s="64" t="s">
        <v>156</v>
      </c>
      <c r="B81" s="58">
        <v>650</v>
      </c>
      <c r="C81" s="59">
        <v>1</v>
      </c>
      <c r="D81" s="60">
        <v>13</v>
      </c>
      <c r="E81" s="61" t="s">
        <v>157</v>
      </c>
      <c r="F81" s="58"/>
      <c r="G81" s="65">
        <f>G82</f>
        <v>5000</v>
      </c>
      <c r="H81" s="65">
        <f>H82</f>
        <v>0</v>
      </c>
      <c r="I81" s="65">
        <f>I82</f>
        <v>5000</v>
      </c>
      <c r="J81" s="65">
        <f>J82</f>
        <v>0</v>
      </c>
      <c r="K81" s="63">
        <f t="shared" si="0"/>
        <v>100</v>
      </c>
    </row>
    <row r="82" spans="1:11" ht="39">
      <c r="A82" s="64" t="s">
        <v>67</v>
      </c>
      <c r="B82" s="58">
        <v>650</v>
      </c>
      <c r="C82" s="59">
        <v>1</v>
      </c>
      <c r="D82" s="60">
        <v>13</v>
      </c>
      <c r="E82" s="61" t="s">
        <v>158</v>
      </c>
      <c r="F82" s="58"/>
      <c r="G82" s="65">
        <f>G84</f>
        <v>5000</v>
      </c>
      <c r="H82" s="65">
        <f>H84</f>
        <v>0</v>
      </c>
      <c r="I82" s="65">
        <f>I84</f>
        <v>5000</v>
      </c>
      <c r="J82" s="65">
        <f>J84</f>
        <v>0</v>
      </c>
      <c r="K82" s="63">
        <f t="shared" si="0"/>
        <v>100</v>
      </c>
    </row>
    <row r="83" spans="1:11" ht="39">
      <c r="A83" s="64" t="s">
        <v>61</v>
      </c>
      <c r="B83" s="58">
        <v>650</v>
      </c>
      <c r="C83" s="59">
        <v>1</v>
      </c>
      <c r="D83" s="60">
        <v>13</v>
      </c>
      <c r="E83" s="61" t="s">
        <v>158</v>
      </c>
      <c r="F83" s="58">
        <v>200</v>
      </c>
      <c r="G83" s="65">
        <f t="shared" ref="G83:J85" si="26">G84</f>
        <v>5000</v>
      </c>
      <c r="H83" s="65">
        <f t="shared" si="26"/>
        <v>0</v>
      </c>
      <c r="I83" s="65">
        <f t="shared" si="26"/>
        <v>5000</v>
      </c>
      <c r="J83" s="65">
        <f t="shared" si="26"/>
        <v>0</v>
      </c>
      <c r="K83" s="63">
        <f t="shared" si="0"/>
        <v>100</v>
      </c>
    </row>
    <row r="84" spans="1:11" ht="39">
      <c r="A84" s="64" t="s">
        <v>62</v>
      </c>
      <c r="B84" s="58">
        <v>650</v>
      </c>
      <c r="C84" s="59">
        <v>1</v>
      </c>
      <c r="D84" s="60">
        <v>13</v>
      </c>
      <c r="E84" s="61" t="s">
        <v>158</v>
      </c>
      <c r="F84" s="58">
        <v>240</v>
      </c>
      <c r="G84" s="65">
        <v>5000</v>
      </c>
      <c r="H84" s="65">
        <f t="shared" si="26"/>
        <v>0</v>
      </c>
      <c r="I84" s="65">
        <v>5000</v>
      </c>
      <c r="J84" s="65">
        <f t="shared" si="26"/>
        <v>0</v>
      </c>
      <c r="K84" s="63">
        <f t="shared" si="0"/>
        <v>100</v>
      </c>
    </row>
    <row r="85" spans="1:11" ht="26.25">
      <c r="A85" s="64" t="s">
        <v>159</v>
      </c>
      <c r="B85" s="58">
        <v>650</v>
      </c>
      <c r="C85" s="59">
        <v>1</v>
      </c>
      <c r="D85" s="60">
        <v>13</v>
      </c>
      <c r="E85" s="61" t="s">
        <v>160</v>
      </c>
      <c r="F85" s="58"/>
      <c r="G85" s="65">
        <f>G86</f>
        <v>1275608.05</v>
      </c>
      <c r="H85" s="65">
        <f t="shared" si="26"/>
        <v>0</v>
      </c>
      <c r="I85" s="65">
        <f t="shared" si="26"/>
        <v>0</v>
      </c>
      <c r="J85" s="65">
        <f t="shared" si="26"/>
        <v>0</v>
      </c>
      <c r="K85" s="63">
        <f t="shared" si="0"/>
        <v>0</v>
      </c>
    </row>
    <row r="86" spans="1:11" ht="26.25">
      <c r="A86" s="64" t="s">
        <v>161</v>
      </c>
      <c r="B86" s="58">
        <v>650</v>
      </c>
      <c r="C86" s="59">
        <v>1</v>
      </c>
      <c r="D86" s="60">
        <v>13</v>
      </c>
      <c r="E86" s="61" t="s">
        <v>162</v>
      </c>
      <c r="F86" s="58"/>
      <c r="G86" s="65">
        <f>G87</f>
        <v>1275608.05</v>
      </c>
      <c r="H86" s="65">
        <f t="shared" ref="H86:J87" si="27">H87</f>
        <v>0</v>
      </c>
      <c r="I86" s="65">
        <f t="shared" si="27"/>
        <v>0</v>
      </c>
      <c r="J86" s="65">
        <f t="shared" si="27"/>
        <v>0</v>
      </c>
      <c r="K86" s="63">
        <f t="shared" si="0"/>
        <v>0</v>
      </c>
    </row>
    <row r="87" spans="1:11" ht="39">
      <c r="A87" s="64" t="s">
        <v>61</v>
      </c>
      <c r="B87" s="58">
        <v>650</v>
      </c>
      <c r="C87" s="59">
        <v>1</v>
      </c>
      <c r="D87" s="60">
        <v>13</v>
      </c>
      <c r="E87" s="61" t="s">
        <v>162</v>
      </c>
      <c r="F87" s="58">
        <v>200</v>
      </c>
      <c r="G87" s="65">
        <f>G88</f>
        <v>1275608.05</v>
      </c>
      <c r="H87" s="65">
        <f t="shared" si="27"/>
        <v>0</v>
      </c>
      <c r="I87" s="65">
        <f t="shared" si="27"/>
        <v>0</v>
      </c>
      <c r="J87" s="65">
        <f t="shared" si="27"/>
        <v>0</v>
      </c>
      <c r="K87" s="63">
        <f t="shared" si="0"/>
        <v>0</v>
      </c>
    </row>
    <row r="88" spans="1:11" ht="39">
      <c r="A88" s="64" t="s">
        <v>62</v>
      </c>
      <c r="B88" s="58">
        <v>650</v>
      </c>
      <c r="C88" s="59">
        <v>1</v>
      </c>
      <c r="D88" s="60">
        <v>13</v>
      </c>
      <c r="E88" s="61" t="s">
        <v>162</v>
      </c>
      <c r="F88" s="58">
        <v>240</v>
      </c>
      <c r="G88" s="65">
        <v>1275608.05</v>
      </c>
      <c r="H88" s="72">
        <v>0</v>
      </c>
      <c r="I88" s="72">
        <v>0</v>
      </c>
      <c r="J88" s="72">
        <v>0</v>
      </c>
      <c r="K88" s="63">
        <f t="shared" si="0"/>
        <v>0</v>
      </c>
    </row>
    <row r="89" spans="1:11">
      <c r="A89" s="99" t="s">
        <v>19</v>
      </c>
      <c r="B89" s="100">
        <v>650</v>
      </c>
      <c r="C89" s="101">
        <v>2</v>
      </c>
      <c r="D89" s="102">
        <v>0</v>
      </c>
      <c r="E89" s="103"/>
      <c r="F89" s="100"/>
      <c r="G89" s="55">
        <f>G90</f>
        <v>245500</v>
      </c>
      <c r="H89" s="104">
        <f>G89</f>
        <v>245500</v>
      </c>
      <c r="I89" s="104">
        <f t="shared" ref="I89:J91" si="28">H89</f>
        <v>245500</v>
      </c>
      <c r="J89" s="104">
        <f t="shared" si="28"/>
        <v>245500</v>
      </c>
      <c r="K89" s="105">
        <f t="shared" si="0"/>
        <v>100</v>
      </c>
    </row>
    <row r="90" spans="1:11" ht="26.25">
      <c r="A90" s="42" t="s">
        <v>20</v>
      </c>
      <c r="B90" s="43">
        <v>650</v>
      </c>
      <c r="C90" s="44">
        <v>2</v>
      </c>
      <c r="D90" s="45">
        <v>3</v>
      </c>
      <c r="E90" s="46"/>
      <c r="F90" s="43"/>
      <c r="G90" s="47">
        <f>G91</f>
        <v>245500</v>
      </c>
      <c r="H90" s="71">
        <f>G90</f>
        <v>245500</v>
      </c>
      <c r="I90" s="71">
        <f t="shared" si="28"/>
        <v>245500</v>
      </c>
      <c r="J90" s="71">
        <f t="shared" si="28"/>
        <v>245500</v>
      </c>
      <c r="K90" s="48">
        <f t="shared" si="0"/>
        <v>100</v>
      </c>
    </row>
    <row r="91" spans="1:11" ht="64.5">
      <c r="A91" s="57" t="s">
        <v>113</v>
      </c>
      <c r="B91" s="58">
        <v>650</v>
      </c>
      <c r="C91" s="59">
        <v>2</v>
      </c>
      <c r="D91" s="60">
        <v>3</v>
      </c>
      <c r="E91" s="61" t="s">
        <v>77</v>
      </c>
      <c r="F91" s="58"/>
      <c r="G91" s="65">
        <f>G92</f>
        <v>245500</v>
      </c>
      <c r="H91" s="72">
        <f>G91</f>
        <v>245500</v>
      </c>
      <c r="I91" s="72">
        <f t="shared" si="28"/>
        <v>245500</v>
      </c>
      <c r="J91" s="72">
        <f t="shared" si="28"/>
        <v>245500</v>
      </c>
      <c r="K91" s="63">
        <f t="shared" ref="K91:K143" si="29">I91/G91*100</f>
        <v>100</v>
      </c>
    </row>
    <row r="92" spans="1:11" ht="39">
      <c r="A92" s="64" t="s">
        <v>117</v>
      </c>
      <c r="B92" s="58">
        <v>650</v>
      </c>
      <c r="C92" s="59">
        <v>2</v>
      </c>
      <c r="D92" s="60">
        <v>3</v>
      </c>
      <c r="E92" s="61" t="s">
        <v>110</v>
      </c>
      <c r="F92" s="58"/>
      <c r="G92" s="65">
        <f>G95</f>
        <v>245500</v>
      </c>
      <c r="H92" s="65">
        <f>H95</f>
        <v>245500</v>
      </c>
      <c r="I92" s="65">
        <f>I95</f>
        <v>245500</v>
      </c>
      <c r="J92" s="65">
        <f>J95</f>
        <v>245500</v>
      </c>
      <c r="K92" s="63">
        <f t="shared" si="29"/>
        <v>100</v>
      </c>
    </row>
    <row r="93" spans="1:11" ht="51.75">
      <c r="A93" s="64" t="s">
        <v>163</v>
      </c>
      <c r="B93" s="58">
        <v>650</v>
      </c>
      <c r="C93" s="59">
        <v>2</v>
      </c>
      <c r="D93" s="60">
        <v>3</v>
      </c>
      <c r="E93" s="61" t="s">
        <v>164</v>
      </c>
      <c r="F93" s="58"/>
      <c r="G93" s="65">
        <f t="shared" ref="G93:J95" si="30">G94</f>
        <v>245500</v>
      </c>
      <c r="H93" s="65">
        <f t="shared" si="30"/>
        <v>245500</v>
      </c>
      <c r="I93" s="65">
        <f t="shared" si="30"/>
        <v>245500</v>
      </c>
      <c r="J93" s="65">
        <f t="shared" si="30"/>
        <v>245500</v>
      </c>
      <c r="K93" s="63">
        <f t="shared" si="29"/>
        <v>100</v>
      </c>
    </row>
    <row r="94" spans="1:11" ht="39">
      <c r="A94" s="64" t="s">
        <v>70</v>
      </c>
      <c r="B94" s="58">
        <v>650</v>
      </c>
      <c r="C94" s="59">
        <v>2</v>
      </c>
      <c r="D94" s="60">
        <v>3</v>
      </c>
      <c r="E94" s="61" t="s">
        <v>165</v>
      </c>
      <c r="F94" s="58"/>
      <c r="G94" s="65">
        <f t="shared" si="30"/>
        <v>245500</v>
      </c>
      <c r="H94" s="65">
        <f t="shared" si="30"/>
        <v>245500</v>
      </c>
      <c r="I94" s="65">
        <f t="shared" si="30"/>
        <v>245500</v>
      </c>
      <c r="J94" s="65">
        <f t="shared" si="30"/>
        <v>245500</v>
      </c>
      <c r="K94" s="63">
        <f t="shared" si="29"/>
        <v>100</v>
      </c>
    </row>
    <row r="95" spans="1:11" ht="90">
      <c r="A95" s="64" t="s">
        <v>166</v>
      </c>
      <c r="B95" s="58">
        <v>650</v>
      </c>
      <c r="C95" s="59">
        <v>2</v>
      </c>
      <c r="D95" s="60">
        <v>3</v>
      </c>
      <c r="E95" s="61" t="s">
        <v>165</v>
      </c>
      <c r="F95" s="58">
        <v>100</v>
      </c>
      <c r="G95" s="65">
        <f t="shared" si="30"/>
        <v>245500</v>
      </c>
      <c r="H95" s="65">
        <f t="shared" si="30"/>
        <v>245500</v>
      </c>
      <c r="I95" s="65">
        <f t="shared" si="30"/>
        <v>245500</v>
      </c>
      <c r="J95" s="65">
        <f t="shared" si="30"/>
        <v>245500</v>
      </c>
      <c r="K95" s="63">
        <f t="shared" si="29"/>
        <v>100</v>
      </c>
    </row>
    <row r="96" spans="1:11" ht="39">
      <c r="A96" s="64" t="s">
        <v>114</v>
      </c>
      <c r="B96" s="58">
        <v>650</v>
      </c>
      <c r="C96" s="59">
        <v>2</v>
      </c>
      <c r="D96" s="60">
        <v>3</v>
      </c>
      <c r="E96" s="61" t="s">
        <v>165</v>
      </c>
      <c r="F96" s="58">
        <v>120</v>
      </c>
      <c r="G96" s="65">
        <v>245500</v>
      </c>
      <c r="H96" s="65">
        <v>245500</v>
      </c>
      <c r="I96" s="65">
        <v>245500</v>
      </c>
      <c r="J96" s="65">
        <v>245500</v>
      </c>
      <c r="K96" s="63">
        <f t="shared" si="29"/>
        <v>100</v>
      </c>
    </row>
    <row r="97" spans="1:11" ht="27">
      <c r="A97" s="49" t="s">
        <v>22</v>
      </c>
      <c r="B97" s="50">
        <v>650</v>
      </c>
      <c r="C97" s="51">
        <v>3</v>
      </c>
      <c r="D97" s="52">
        <v>0</v>
      </c>
      <c r="E97" s="53"/>
      <c r="F97" s="50"/>
      <c r="G97" s="68">
        <f>G98+G108</f>
        <v>63824.25</v>
      </c>
      <c r="H97" s="68">
        <f t="shared" ref="H97:J97" si="31">H98+H108</f>
        <v>34249.25</v>
      </c>
      <c r="I97" s="68">
        <f t="shared" si="31"/>
        <v>63824.25</v>
      </c>
      <c r="J97" s="68">
        <f t="shared" si="31"/>
        <v>34249.25</v>
      </c>
      <c r="K97" s="56">
        <f t="shared" si="29"/>
        <v>100</v>
      </c>
    </row>
    <row r="98" spans="1:11">
      <c r="A98" s="42" t="s">
        <v>23</v>
      </c>
      <c r="B98" s="43">
        <v>650</v>
      </c>
      <c r="C98" s="44">
        <v>3</v>
      </c>
      <c r="D98" s="45">
        <v>4</v>
      </c>
      <c r="E98" s="46"/>
      <c r="F98" s="43"/>
      <c r="G98" s="47">
        <f>G99</f>
        <v>34249.25</v>
      </c>
      <c r="H98" s="47">
        <f>H99</f>
        <v>34249.25</v>
      </c>
      <c r="I98" s="47">
        <f>I99</f>
        <v>34249.25</v>
      </c>
      <c r="J98" s="47">
        <f>J99</f>
        <v>34249.25</v>
      </c>
      <c r="K98" s="48">
        <f t="shared" si="29"/>
        <v>100</v>
      </c>
    </row>
    <row r="99" spans="1:11" ht="64.5">
      <c r="A99" s="57" t="s">
        <v>113</v>
      </c>
      <c r="B99" s="58">
        <v>650</v>
      </c>
      <c r="C99" s="59">
        <v>3</v>
      </c>
      <c r="D99" s="60">
        <v>4</v>
      </c>
      <c r="E99" s="61" t="s">
        <v>77</v>
      </c>
      <c r="F99" s="58"/>
      <c r="G99" s="65">
        <f>G103+G105</f>
        <v>34249.25</v>
      </c>
      <c r="H99" s="65">
        <f>H103+H105</f>
        <v>34249.25</v>
      </c>
      <c r="I99" s="65">
        <f>I103+I105</f>
        <v>34249.25</v>
      </c>
      <c r="J99" s="65">
        <f>J103+J105</f>
        <v>34249.25</v>
      </c>
      <c r="K99" s="63">
        <f t="shared" si="29"/>
        <v>100</v>
      </c>
    </row>
    <row r="100" spans="1:11" ht="39">
      <c r="A100" s="64" t="s">
        <v>117</v>
      </c>
      <c r="B100" s="58">
        <v>650</v>
      </c>
      <c r="C100" s="59">
        <v>3</v>
      </c>
      <c r="D100" s="60">
        <v>4</v>
      </c>
      <c r="E100" s="61" t="s">
        <v>110</v>
      </c>
      <c r="F100" s="43"/>
      <c r="G100" s="65">
        <f>G101</f>
        <v>34249.25</v>
      </c>
      <c r="H100" s="65">
        <f>H101</f>
        <v>34249.25</v>
      </c>
      <c r="I100" s="65">
        <f>I101</f>
        <v>34249.25</v>
      </c>
      <c r="J100" s="65">
        <f>J101</f>
        <v>34249.25</v>
      </c>
      <c r="K100" s="63">
        <f t="shared" si="29"/>
        <v>100</v>
      </c>
    </row>
    <row r="101" spans="1:11" ht="39">
      <c r="A101" s="64" t="s">
        <v>167</v>
      </c>
      <c r="B101" s="58">
        <v>650</v>
      </c>
      <c r="C101" s="59">
        <v>3</v>
      </c>
      <c r="D101" s="60">
        <v>4</v>
      </c>
      <c r="E101" s="61" t="s">
        <v>168</v>
      </c>
      <c r="F101" s="43"/>
      <c r="G101" s="65">
        <f>G102+G105</f>
        <v>34249.25</v>
      </c>
      <c r="H101" s="65">
        <f>H102+H105</f>
        <v>34249.25</v>
      </c>
      <c r="I101" s="65">
        <f>I102+I105</f>
        <v>34249.25</v>
      </c>
      <c r="J101" s="65">
        <f>J102+J105</f>
        <v>34249.25</v>
      </c>
      <c r="K101" s="63">
        <f t="shared" si="29"/>
        <v>100</v>
      </c>
    </row>
    <row r="102" spans="1:11" ht="128.25">
      <c r="A102" s="64" t="s">
        <v>169</v>
      </c>
      <c r="B102" s="58">
        <v>650</v>
      </c>
      <c r="C102" s="59">
        <v>3</v>
      </c>
      <c r="D102" s="60">
        <v>4</v>
      </c>
      <c r="E102" s="61" t="s">
        <v>170</v>
      </c>
      <c r="F102" s="58"/>
      <c r="G102" s="65">
        <f>G103</f>
        <v>26285.88</v>
      </c>
      <c r="H102" s="65">
        <f t="shared" ref="H102:J103" si="32">H103</f>
        <v>26285.88</v>
      </c>
      <c r="I102" s="65">
        <f t="shared" si="32"/>
        <v>26285.88</v>
      </c>
      <c r="J102" s="65">
        <f t="shared" si="32"/>
        <v>26285.88</v>
      </c>
      <c r="K102" s="63">
        <f t="shared" si="29"/>
        <v>100</v>
      </c>
    </row>
    <row r="103" spans="1:11" ht="90">
      <c r="A103" s="64" t="s">
        <v>166</v>
      </c>
      <c r="B103" s="58">
        <v>650</v>
      </c>
      <c r="C103" s="59">
        <v>3</v>
      </c>
      <c r="D103" s="60">
        <v>4</v>
      </c>
      <c r="E103" s="61" t="s">
        <v>170</v>
      </c>
      <c r="F103" s="58">
        <v>100</v>
      </c>
      <c r="G103" s="65">
        <f>G104</f>
        <v>26285.88</v>
      </c>
      <c r="H103" s="65">
        <f t="shared" si="32"/>
        <v>26285.88</v>
      </c>
      <c r="I103" s="65">
        <f t="shared" si="32"/>
        <v>26285.88</v>
      </c>
      <c r="J103" s="65">
        <f t="shared" si="32"/>
        <v>26285.88</v>
      </c>
      <c r="K103" s="63">
        <f t="shared" si="29"/>
        <v>100</v>
      </c>
    </row>
    <row r="104" spans="1:11" ht="39">
      <c r="A104" s="64" t="s">
        <v>114</v>
      </c>
      <c r="B104" s="58">
        <v>650</v>
      </c>
      <c r="C104" s="59">
        <v>3</v>
      </c>
      <c r="D104" s="60">
        <v>4</v>
      </c>
      <c r="E104" s="61" t="s">
        <v>170</v>
      </c>
      <c r="F104" s="58">
        <v>120</v>
      </c>
      <c r="G104" s="65">
        <v>26285.88</v>
      </c>
      <c r="H104" s="65">
        <f>G104</f>
        <v>26285.88</v>
      </c>
      <c r="I104" s="65">
        <v>26285.88</v>
      </c>
      <c r="J104" s="65">
        <f>I104</f>
        <v>26285.88</v>
      </c>
      <c r="K104" s="63">
        <f t="shared" si="29"/>
        <v>100</v>
      </c>
    </row>
    <row r="105" spans="1:11" ht="115.5" customHeight="1">
      <c r="A105" s="64" t="s">
        <v>71</v>
      </c>
      <c r="B105" s="58">
        <v>650</v>
      </c>
      <c r="C105" s="59">
        <v>3</v>
      </c>
      <c r="D105" s="60">
        <v>4</v>
      </c>
      <c r="E105" s="61" t="s">
        <v>171</v>
      </c>
      <c r="F105" s="58"/>
      <c r="G105" s="65">
        <f t="shared" ref="G105:J106" si="33">G106</f>
        <v>7963.37</v>
      </c>
      <c r="H105" s="65">
        <f t="shared" si="33"/>
        <v>7963.37</v>
      </c>
      <c r="I105" s="65">
        <f t="shared" si="33"/>
        <v>7963.37</v>
      </c>
      <c r="J105" s="65">
        <f t="shared" si="33"/>
        <v>7963.37</v>
      </c>
      <c r="K105" s="63">
        <f t="shared" si="29"/>
        <v>100</v>
      </c>
    </row>
    <row r="106" spans="1:11" ht="90">
      <c r="A106" s="64" t="s">
        <v>166</v>
      </c>
      <c r="B106" s="58">
        <v>650</v>
      </c>
      <c r="C106" s="59">
        <v>3</v>
      </c>
      <c r="D106" s="60">
        <v>4</v>
      </c>
      <c r="E106" s="61" t="s">
        <v>171</v>
      </c>
      <c r="F106" s="58">
        <v>100</v>
      </c>
      <c r="G106" s="65">
        <f t="shared" si="33"/>
        <v>7963.37</v>
      </c>
      <c r="H106" s="65">
        <f t="shared" si="33"/>
        <v>7963.37</v>
      </c>
      <c r="I106" s="65">
        <f t="shared" si="33"/>
        <v>7963.37</v>
      </c>
      <c r="J106" s="65">
        <f t="shared" si="33"/>
        <v>7963.37</v>
      </c>
      <c r="K106" s="63">
        <f t="shared" si="29"/>
        <v>100</v>
      </c>
    </row>
    <row r="107" spans="1:11" ht="39">
      <c r="A107" s="64" t="s">
        <v>114</v>
      </c>
      <c r="B107" s="58">
        <v>650</v>
      </c>
      <c r="C107" s="59">
        <v>3</v>
      </c>
      <c r="D107" s="60">
        <v>4</v>
      </c>
      <c r="E107" s="61" t="s">
        <v>171</v>
      </c>
      <c r="F107" s="58">
        <v>120</v>
      </c>
      <c r="G107" s="65">
        <v>7963.37</v>
      </c>
      <c r="H107" s="65">
        <f>G107</f>
        <v>7963.37</v>
      </c>
      <c r="I107" s="65">
        <v>7963.37</v>
      </c>
      <c r="J107" s="65">
        <f>I107</f>
        <v>7963.37</v>
      </c>
      <c r="K107" s="63">
        <f t="shared" si="29"/>
        <v>100</v>
      </c>
    </row>
    <row r="108" spans="1:11" ht="39">
      <c r="A108" s="42" t="s">
        <v>72</v>
      </c>
      <c r="B108" s="43">
        <v>650</v>
      </c>
      <c r="C108" s="44">
        <v>3</v>
      </c>
      <c r="D108" s="45">
        <v>14</v>
      </c>
      <c r="E108" s="46"/>
      <c r="F108" s="43"/>
      <c r="G108" s="47">
        <f>G109</f>
        <v>29575</v>
      </c>
      <c r="H108" s="47">
        <f>H109</f>
        <v>0</v>
      </c>
      <c r="I108" s="47">
        <f>I109</f>
        <v>29575</v>
      </c>
      <c r="J108" s="47">
        <f>J109</f>
        <v>0</v>
      </c>
      <c r="K108" s="63">
        <f t="shared" si="29"/>
        <v>100</v>
      </c>
    </row>
    <row r="109" spans="1:11" ht="90">
      <c r="A109" s="64" t="s">
        <v>154</v>
      </c>
      <c r="B109" s="58">
        <v>650</v>
      </c>
      <c r="C109" s="59">
        <v>3</v>
      </c>
      <c r="D109" s="60">
        <v>14</v>
      </c>
      <c r="E109" s="61" t="s">
        <v>81</v>
      </c>
      <c r="F109" s="58"/>
      <c r="G109" s="62">
        <f>G110</f>
        <v>29575</v>
      </c>
      <c r="H109" s="62">
        <f t="shared" ref="H109:J110" si="34">H110</f>
        <v>0</v>
      </c>
      <c r="I109" s="62">
        <f t="shared" si="34"/>
        <v>29575</v>
      </c>
      <c r="J109" s="62">
        <f t="shared" si="34"/>
        <v>0</v>
      </c>
      <c r="K109" s="63">
        <f t="shared" si="29"/>
        <v>100</v>
      </c>
    </row>
    <row r="110" spans="1:11" ht="26.25">
      <c r="A110" s="64" t="s">
        <v>172</v>
      </c>
      <c r="B110" s="58">
        <v>650</v>
      </c>
      <c r="C110" s="59">
        <v>3</v>
      </c>
      <c r="D110" s="60">
        <v>14</v>
      </c>
      <c r="E110" s="61" t="s">
        <v>83</v>
      </c>
      <c r="F110" s="58"/>
      <c r="G110" s="62">
        <f>G111</f>
        <v>29575</v>
      </c>
      <c r="H110" s="62">
        <f t="shared" si="34"/>
        <v>0</v>
      </c>
      <c r="I110" s="62">
        <f t="shared" si="34"/>
        <v>29575</v>
      </c>
      <c r="J110" s="62">
        <f t="shared" si="34"/>
        <v>0</v>
      </c>
      <c r="K110" s="63"/>
    </row>
    <row r="111" spans="1:11" ht="39">
      <c r="A111" s="64" t="s">
        <v>173</v>
      </c>
      <c r="B111" s="58">
        <v>650</v>
      </c>
      <c r="C111" s="59">
        <v>3</v>
      </c>
      <c r="D111" s="60">
        <v>14</v>
      </c>
      <c r="E111" s="61" t="s">
        <v>174</v>
      </c>
      <c r="F111" s="58"/>
      <c r="G111" s="65">
        <f>G112+G117</f>
        <v>29575</v>
      </c>
      <c r="H111" s="65">
        <f t="shared" ref="H111:J111" si="35">H112+H117</f>
        <v>0</v>
      </c>
      <c r="I111" s="65">
        <f t="shared" si="35"/>
        <v>29575</v>
      </c>
      <c r="J111" s="65">
        <f t="shared" si="35"/>
        <v>0</v>
      </c>
      <c r="K111" s="63">
        <f t="shared" si="29"/>
        <v>100</v>
      </c>
    </row>
    <row r="112" spans="1:11" ht="39">
      <c r="A112" s="64" t="s">
        <v>73</v>
      </c>
      <c r="B112" s="58">
        <v>650</v>
      </c>
      <c r="C112" s="59">
        <v>3</v>
      </c>
      <c r="D112" s="60">
        <v>14</v>
      </c>
      <c r="E112" s="61" t="s">
        <v>175</v>
      </c>
      <c r="F112" s="58"/>
      <c r="G112" s="65">
        <f>G113+G115</f>
        <v>23660</v>
      </c>
      <c r="H112" s="65">
        <f t="shared" ref="H112:J112" si="36">H113+H115</f>
        <v>0</v>
      </c>
      <c r="I112" s="65">
        <f t="shared" si="36"/>
        <v>23660</v>
      </c>
      <c r="J112" s="65">
        <f t="shared" si="36"/>
        <v>0</v>
      </c>
      <c r="K112" s="63">
        <f t="shared" si="29"/>
        <v>100</v>
      </c>
    </row>
    <row r="113" spans="1:11" ht="90">
      <c r="A113" s="64" t="s">
        <v>166</v>
      </c>
      <c r="B113" s="58">
        <v>650</v>
      </c>
      <c r="C113" s="59">
        <v>3</v>
      </c>
      <c r="D113" s="60">
        <v>14</v>
      </c>
      <c r="E113" s="61" t="s">
        <v>175</v>
      </c>
      <c r="F113" s="58">
        <v>100</v>
      </c>
      <c r="G113" s="65">
        <f>G114</f>
        <v>22076.959999999999</v>
      </c>
      <c r="H113" s="65">
        <f t="shared" ref="H113:J113" si="37">H114</f>
        <v>0</v>
      </c>
      <c r="I113" s="65">
        <f t="shared" si="37"/>
        <v>22076.959999999999</v>
      </c>
      <c r="J113" s="65">
        <f t="shared" si="37"/>
        <v>0</v>
      </c>
      <c r="K113" s="63">
        <f t="shared" si="29"/>
        <v>100</v>
      </c>
    </row>
    <row r="114" spans="1:11" ht="39">
      <c r="A114" s="64" t="s">
        <v>114</v>
      </c>
      <c r="B114" s="58">
        <v>650</v>
      </c>
      <c r="C114" s="59">
        <v>3</v>
      </c>
      <c r="D114" s="60">
        <v>14</v>
      </c>
      <c r="E114" s="61" t="s">
        <v>175</v>
      </c>
      <c r="F114" s="58">
        <v>120</v>
      </c>
      <c r="G114" s="65">
        <v>22076.959999999999</v>
      </c>
      <c r="H114" s="65">
        <v>0</v>
      </c>
      <c r="I114" s="65">
        <v>22076.959999999999</v>
      </c>
      <c r="J114" s="65">
        <v>0</v>
      </c>
      <c r="K114" s="63">
        <f t="shared" si="29"/>
        <v>100</v>
      </c>
    </row>
    <row r="115" spans="1:11" ht="38.25">
      <c r="A115" s="70" t="s">
        <v>61</v>
      </c>
      <c r="B115" s="58">
        <v>650</v>
      </c>
      <c r="C115" s="59">
        <v>3</v>
      </c>
      <c r="D115" s="60">
        <v>14</v>
      </c>
      <c r="E115" s="61" t="s">
        <v>175</v>
      </c>
      <c r="F115" s="58">
        <v>200</v>
      </c>
      <c r="G115" s="65">
        <f t="shared" ref="G115:J115" si="38">G116</f>
        <v>1583.04</v>
      </c>
      <c r="H115" s="65">
        <f t="shared" si="38"/>
        <v>0</v>
      </c>
      <c r="I115" s="65">
        <f t="shared" si="38"/>
        <v>1583.04</v>
      </c>
      <c r="J115" s="65">
        <f t="shared" si="38"/>
        <v>0</v>
      </c>
      <c r="K115" s="63">
        <f t="shared" si="29"/>
        <v>100</v>
      </c>
    </row>
    <row r="116" spans="1:11" ht="38.25">
      <c r="A116" s="70" t="s">
        <v>62</v>
      </c>
      <c r="B116" s="58">
        <v>650</v>
      </c>
      <c r="C116" s="59">
        <v>3</v>
      </c>
      <c r="D116" s="60">
        <v>14</v>
      </c>
      <c r="E116" s="61" t="s">
        <v>175</v>
      </c>
      <c r="F116" s="58">
        <v>240</v>
      </c>
      <c r="G116" s="65">
        <v>1583.04</v>
      </c>
      <c r="H116" s="65">
        <v>0</v>
      </c>
      <c r="I116" s="65">
        <v>1583.04</v>
      </c>
      <c r="J116" s="65">
        <v>0</v>
      </c>
      <c r="K116" s="63">
        <f t="shared" si="29"/>
        <v>100</v>
      </c>
    </row>
    <row r="117" spans="1:11" ht="38.25">
      <c r="A117" s="70" t="s">
        <v>74</v>
      </c>
      <c r="B117" s="58">
        <v>650</v>
      </c>
      <c r="C117" s="59">
        <v>3</v>
      </c>
      <c r="D117" s="60">
        <v>14</v>
      </c>
      <c r="E117" s="61" t="s">
        <v>176</v>
      </c>
      <c r="F117" s="58"/>
      <c r="G117" s="65">
        <f>G118+G120</f>
        <v>5915</v>
      </c>
      <c r="H117" s="65">
        <f t="shared" ref="H117:J117" si="39">H118+H120</f>
        <v>0</v>
      </c>
      <c r="I117" s="65">
        <f t="shared" si="39"/>
        <v>5915</v>
      </c>
      <c r="J117" s="65">
        <f t="shared" si="39"/>
        <v>0</v>
      </c>
      <c r="K117" s="63">
        <f t="shared" si="29"/>
        <v>100</v>
      </c>
    </row>
    <row r="118" spans="1:11" ht="90">
      <c r="A118" s="64" t="s">
        <v>166</v>
      </c>
      <c r="B118" s="58">
        <v>650</v>
      </c>
      <c r="C118" s="59">
        <v>3</v>
      </c>
      <c r="D118" s="60">
        <v>14</v>
      </c>
      <c r="E118" s="61" t="s">
        <v>176</v>
      </c>
      <c r="F118" s="58">
        <v>100</v>
      </c>
      <c r="G118" s="65">
        <f t="shared" ref="G118:J120" si="40">G119</f>
        <v>5519.24</v>
      </c>
      <c r="H118" s="65">
        <f t="shared" si="40"/>
        <v>0</v>
      </c>
      <c r="I118" s="65">
        <f t="shared" si="40"/>
        <v>5519.24</v>
      </c>
      <c r="J118" s="65">
        <f t="shared" si="40"/>
        <v>0</v>
      </c>
      <c r="K118" s="63">
        <f t="shared" si="29"/>
        <v>100</v>
      </c>
    </row>
    <row r="119" spans="1:11" ht="38.25">
      <c r="A119" s="70" t="s">
        <v>114</v>
      </c>
      <c r="B119" s="58">
        <v>650</v>
      </c>
      <c r="C119" s="59">
        <v>3</v>
      </c>
      <c r="D119" s="60">
        <v>14</v>
      </c>
      <c r="E119" s="61" t="s">
        <v>176</v>
      </c>
      <c r="F119" s="58">
        <v>120</v>
      </c>
      <c r="G119" s="65">
        <v>5519.24</v>
      </c>
      <c r="H119" s="65">
        <f t="shared" si="40"/>
        <v>0</v>
      </c>
      <c r="I119" s="65">
        <v>5519.24</v>
      </c>
      <c r="J119" s="65">
        <f t="shared" si="40"/>
        <v>0</v>
      </c>
      <c r="K119" s="63">
        <f t="shared" si="29"/>
        <v>100</v>
      </c>
    </row>
    <row r="120" spans="1:11" ht="39">
      <c r="A120" s="64" t="s">
        <v>61</v>
      </c>
      <c r="B120" s="58">
        <v>650</v>
      </c>
      <c r="C120" s="59">
        <v>3</v>
      </c>
      <c r="D120" s="60">
        <v>14</v>
      </c>
      <c r="E120" s="61" t="s">
        <v>176</v>
      </c>
      <c r="F120" s="58">
        <v>200</v>
      </c>
      <c r="G120" s="65">
        <f>G121</f>
        <v>395.76</v>
      </c>
      <c r="H120" s="65">
        <f t="shared" si="40"/>
        <v>0</v>
      </c>
      <c r="I120" s="65">
        <f t="shared" si="40"/>
        <v>395.76</v>
      </c>
      <c r="J120" s="65">
        <f t="shared" si="40"/>
        <v>0</v>
      </c>
      <c r="K120" s="63">
        <f t="shared" si="29"/>
        <v>100</v>
      </c>
    </row>
    <row r="121" spans="1:11" ht="39">
      <c r="A121" s="64" t="s">
        <v>62</v>
      </c>
      <c r="B121" s="58">
        <v>650</v>
      </c>
      <c r="C121" s="59">
        <v>3</v>
      </c>
      <c r="D121" s="60">
        <v>14</v>
      </c>
      <c r="E121" s="61" t="s">
        <v>176</v>
      </c>
      <c r="F121" s="58">
        <v>240</v>
      </c>
      <c r="G121" s="65">
        <v>395.76</v>
      </c>
      <c r="H121" s="65">
        <v>0</v>
      </c>
      <c r="I121" s="65">
        <v>395.76</v>
      </c>
      <c r="J121" s="65">
        <v>0</v>
      </c>
      <c r="K121" s="63">
        <f t="shared" si="29"/>
        <v>100</v>
      </c>
    </row>
    <row r="122" spans="1:11">
      <c r="A122" s="49" t="s">
        <v>25</v>
      </c>
      <c r="B122" s="50">
        <v>650</v>
      </c>
      <c r="C122" s="51">
        <v>4</v>
      </c>
      <c r="D122" s="52">
        <v>0</v>
      </c>
      <c r="E122" s="53"/>
      <c r="F122" s="50"/>
      <c r="G122" s="68">
        <f>G123+G133+G142+G175</f>
        <v>5225341.62</v>
      </c>
      <c r="H122" s="68">
        <f>H123+H133+H142+H175</f>
        <v>7571.43</v>
      </c>
      <c r="I122" s="68">
        <f>I123+I133+I142+I175</f>
        <v>4715801.01</v>
      </c>
      <c r="J122" s="68">
        <f>J123+J133+J142+J175</f>
        <v>0</v>
      </c>
      <c r="K122" s="63">
        <f t="shared" si="29"/>
        <v>90.24866416293753</v>
      </c>
    </row>
    <row r="123" spans="1:11">
      <c r="A123" s="42" t="s">
        <v>75</v>
      </c>
      <c r="B123" s="43">
        <v>650</v>
      </c>
      <c r="C123" s="44">
        <v>4</v>
      </c>
      <c r="D123" s="45">
        <v>1</v>
      </c>
      <c r="E123" s="46"/>
      <c r="F123" s="43"/>
      <c r="G123" s="47">
        <f>G124</f>
        <v>886086.6399999999</v>
      </c>
      <c r="H123" s="47">
        <f>H124</f>
        <v>0</v>
      </c>
      <c r="I123" s="47">
        <f>I124</f>
        <v>873067.3899999999</v>
      </c>
      <c r="J123" s="47">
        <f>J124</f>
        <v>0</v>
      </c>
      <c r="K123" s="63">
        <f t="shared" si="29"/>
        <v>98.530702370142947</v>
      </c>
    </row>
    <row r="124" spans="1:11" ht="64.5">
      <c r="A124" s="57" t="s">
        <v>113</v>
      </c>
      <c r="B124" s="58">
        <v>650</v>
      </c>
      <c r="C124" s="59">
        <v>4</v>
      </c>
      <c r="D124" s="60">
        <v>1</v>
      </c>
      <c r="E124" s="61" t="s">
        <v>77</v>
      </c>
      <c r="F124" s="58"/>
      <c r="G124" s="65">
        <f>G127+G130</f>
        <v>886086.6399999999</v>
      </c>
      <c r="H124" s="65">
        <f>H127+H130</f>
        <v>0</v>
      </c>
      <c r="I124" s="65">
        <f>I127+I130</f>
        <v>873067.3899999999</v>
      </c>
      <c r="J124" s="65">
        <f>J127+J130</f>
        <v>0</v>
      </c>
      <c r="K124" s="63">
        <f t="shared" si="29"/>
        <v>98.530702370142947</v>
      </c>
    </row>
    <row r="125" spans="1:11" ht="26.25">
      <c r="A125" s="64" t="s">
        <v>131</v>
      </c>
      <c r="B125" s="58">
        <v>650</v>
      </c>
      <c r="C125" s="59">
        <v>4</v>
      </c>
      <c r="D125" s="60">
        <v>1</v>
      </c>
      <c r="E125" s="61" t="s">
        <v>132</v>
      </c>
      <c r="F125" s="43"/>
      <c r="G125" s="65">
        <f t="shared" ref="G125:J126" si="41">G126</f>
        <v>173863.2</v>
      </c>
      <c r="H125" s="65">
        <f t="shared" si="41"/>
        <v>0</v>
      </c>
      <c r="I125" s="65">
        <f t="shared" si="41"/>
        <v>160843.95000000001</v>
      </c>
      <c r="J125" s="65">
        <f t="shared" si="41"/>
        <v>0</v>
      </c>
      <c r="K125" s="63">
        <f t="shared" si="29"/>
        <v>92.511785127617571</v>
      </c>
    </row>
    <row r="126" spans="1:11" ht="51.75">
      <c r="A126" s="64" t="s">
        <v>177</v>
      </c>
      <c r="B126" s="58">
        <v>650</v>
      </c>
      <c r="C126" s="59">
        <v>4</v>
      </c>
      <c r="D126" s="60">
        <v>1</v>
      </c>
      <c r="E126" s="61" t="s">
        <v>178</v>
      </c>
      <c r="F126" s="43"/>
      <c r="G126" s="65">
        <f t="shared" si="41"/>
        <v>173863.2</v>
      </c>
      <c r="H126" s="65">
        <f t="shared" si="41"/>
        <v>0</v>
      </c>
      <c r="I126" s="65">
        <f t="shared" si="41"/>
        <v>160843.95000000001</v>
      </c>
      <c r="J126" s="65">
        <f t="shared" si="41"/>
        <v>0</v>
      </c>
      <c r="K126" s="63">
        <f t="shared" si="29"/>
        <v>92.511785127617571</v>
      </c>
    </row>
    <row r="127" spans="1:11" ht="39">
      <c r="A127" s="64" t="s">
        <v>76</v>
      </c>
      <c r="B127" s="58">
        <v>650</v>
      </c>
      <c r="C127" s="59">
        <v>4</v>
      </c>
      <c r="D127" s="60">
        <v>1</v>
      </c>
      <c r="E127" s="61" t="s">
        <v>179</v>
      </c>
      <c r="F127" s="58"/>
      <c r="G127" s="65">
        <f>G129</f>
        <v>173863.2</v>
      </c>
      <c r="H127" s="65">
        <f>H129</f>
        <v>0</v>
      </c>
      <c r="I127" s="65">
        <f>I129</f>
        <v>160843.95000000001</v>
      </c>
      <c r="J127" s="65">
        <f>J129</f>
        <v>0</v>
      </c>
      <c r="K127" s="63">
        <f t="shared" si="29"/>
        <v>92.511785127617571</v>
      </c>
    </row>
    <row r="128" spans="1:11" ht="90">
      <c r="A128" s="64" t="s">
        <v>166</v>
      </c>
      <c r="B128" s="58">
        <v>650</v>
      </c>
      <c r="C128" s="59">
        <v>4</v>
      </c>
      <c r="D128" s="60">
        <v>1</v>
      </c>
      <c r="E128" s="61" t="s">
        <v>179</v>
      </c>
      <c r="F128" s="58">
        <v>100</v>
      </c>
      <c r="G128" s="65">
        <f>G129</f>
        <v>173863.2</v>
      </c>
      <c r="H128" s="65">
        <f>H129</f>
        <v>0</v>
      </c>
      <c r="I128" s="65">
        <f>I129</f>
        <v>160843.95000000001</v>
      </c>
      <c r="J128" s="65">
        <f>J129</f>
        <v>0</v>
      </c>
      <c r="K128" s="63">
        <f t="shared" si="29"/>
        <v>92.511785127617571</v>
      </c>
    </row>
    <row r="129" spans="1:11" ht="26.25">
      <c r="A129" s="64" t="s">
        <v>180</v>
      </c>
      <c r="B129" s="58">
        <v>650</v>
      </c>
      <c r="C129" s="59">
        <v>4</v>
      </c>
      <c r="D129" s="60">
        <v>1</v>
      </c>
      <c r="E129" s="61" t="s">
        <v>179</v>
      </c>
      <c r="F129" s="58">
        <v>110</v>
      </c>
      <c r="G129" s="65">
        <v>173863.2</v>
      </c>
      <c r="H129" s="65">
        <v>0</v>
      </c>
      <c r="I129" s="65">
        <v>160843.95000000001</v>
      </c>
      <c r="J129" s="65">
        <v>0</v>
      </c>
      <c r="K129" s="63">
        <f t="shared" si="29"/>
        <v>92.511785127617571</v>
      </c>
    </row>
    <row r="130" spans="1:11" ht="39">
      <c r="A130" s="64" t="s">
        <v>181</v>
      </c>
      <c r="B130" s="58">
        <v>650</v>
      </c>
      <c r="C130" s="59">
        <v>4</v>
      </c>
      <c r="D130" s="60">
        <v>1</v>
      </c>
      <c r="E130" s="61" t="s">
        <v>182</v>
      </c>
      <c r="F130" s="58"/>
      <c r="G130" s="65">
        <f>G131</f>
        <v>712223.44</v>
      </c>
      <c r="H130" s="65">
        <f t="shared" ref="H130:J131" si="42">H131</f>
        <v>0</v>
      </c>
      <c r="I130" s="65">
        <f t="shared" si="42"/>
        <v>712223.44</v>
      </c>
      <c r="J130" s="65">
        <f t="shared" si="42"/>
        <v>0</v>
      </c>
      <c r="K130" s="63">
        <f t="shared" si="29"/>
        <v>100</v>
      </c>
    </row>
    <row r="131" spans="1:11" ht="90">
      <c r="A131" s="64" t="s">
        <v>166</v>
      </c>
      <c r="B131" s="58">
        <v>650</v>
      </c>
      <c r="C131" s="59">
        <v>4</v>
      </c>
      <c r="D131" s="60">
        <v>1</v>
      </c>
      <c r="E131" s="61" t="s">
        <v>182</v>
      </c>
      <c r="F131" s="58">
        <v>100</v>
      </c>
      <c r="G131" s="65">
        <f>G132</f>
        <v>712223.44</v>
      </c>
      <c r="H131" s="65">
        <f t="shared" si="42"/>
        <v>0</v>
      </c>
      <c r="I131" s="65">
        <f t="shared" si="42"/>
        <v>712223.44</v>
      </c>
      <c r="J131" s="65">
        <f t="shared" si="42"/>
        <v>0</v>
      </c>
      <c r="K131" s="63">
        <f t="shared" si="29"/>
        <v>100</v>
      </c>
    </row>
    <row r="132" spans="1:11" ht="26.25">
      <c r="A132" s="64" t="s">
        <v>180</v>
      </c>
      <c r="B132" s="58">
        <v>650</v>
      </c>
      <c r="C132" s="59">
        <v>4</v>
      </c>
      <c r="D132" s="60">
        <v>1</v>
      </c>
      <c r="E132" s="61" t="s">
        <v>182</v>
      </c>
      <c r="F132" s="58">
        <v>110</v>
      </c>
      <c r="G132" s="65">
        <v>712223.44</v>
      </c>
      <c r="H132" s="65">
        <v>0</v>
      </c>
      <c r="I132" s="65">
        <v>712223.44</v>
      </c>
      <c r="J132" s="65">
        <v>0</v>
      </c>
      <c r="K132" s="63">
        <f t="shared" si="29"/>
        <v>100</v>
      </c>
    </row>
    <row r="133" spans="1:11">
      <c r="A133" s="73" t="s">
        <v>27</v>
      </c>
      <c r="B133" s="43">
        <v>650</v>
      </c>
      <c r="C133" s="44">
        <v>4</v>
      </c>
      <c r="D133" s="45">
        <v>5</v>
      </c>
      <c r="E133" s="61"/>
      <c r="F133" s="58"/>
      <c r="G133" s="47">
        <f>G134</f>
        <v>7571.43</v>
      </c>
      <c r="H133" s="47">
        <f t="shared" ref="H133:J136" si="43">H134</f>
        <v>7571.43</v>
      </c>
      <c r="I133" s="47">
        <f t="shared" si="43"/>
        <v>0</v>
      </c>
      <c r="J133" s="47">
        <f t="shared" si="43"/>
        <v>0</v>
      </c>
      <c r="K133" s="48">
        <f t="shared" si="29"/>
        <v>0</v>
      </c>
    </row>
    <row r="134" spans="1:11" ht="76.5">
      <c r="A134" s="70" t="s">
        <v>183</v>
      </c>
      <c r="B134" s="58">
        <v>650</v>
      </c>
      <c r="C134" s="59">
        <v>4</v>
      </c>
      <c r="D134" s="60">
        <v>5</v>
      </c>
      <c r="E134" s="61" t="s">
        <v>53</v>
      </c>
      <c r="F134" s="58"/>
      <c r="G134" s="65">
        <f>G135</f>
        <v>7571.43</v>
      </c>
      <c r="H134" s="65">
        <f t="shared" si="43"/>
        <v>7571.43</v>
      </c>
      <c r="I134" s="65">
        <f t="shared" si="43"/>
        <v>0</v>
      </c>
      <c r="J134" s="65">
        <f t="shared" si="43"/>
        <v>0</v>
      </c>
      <c r="K134" s="63">
        <f t="shared" si="29"/>
        <v>0</v>
      </c>
    </row>
    <row r="135" spans="1:11">
      <c r="A135" s="70" t="s">
        <v>184</v>
      </c>
      <c r="B135" s="58">
        <v>650</v>
      </c>
      <c r="C135" s="59">
        <v>4</v>
      </c>
      <c r="D135" s="60">
        <v>5</v>
      </c>
      <c r="E135" s="61" t="s">
        <v>63</v>
      </c>
      <c r="F135" s="58"/>
      <c r="G135" s="65">
        <f>G136</f>
        <v>7571.43</v>
      </c>
      <c r="H135" s="65">
        <f t="shared" si="43"/>
        <v>7571.43</v>
      </c>
      <c r="I135" s="65">
        <f t="shared" si="43"/>
        <v>0</v>
      </c>
      <c r="J135" s="65">
        <f t="shared" si="43"/>
        <v>0</v>
      </c>
      <c r="K135" s="63">
        <f t="shared" si="29"/>
        <v>0</v>
      </c>
    </row>
    <row r="136" spans="1:11" ht="25.5">
      <c r="A136" s="70" t="s">
        <v>185</v>
      </c>
      <c r="B136" s="58">
        <v>650</v>
      </c>
      <c r="C136" s="59">
        <v>4</v>
      </c>
      <c r="D136" s="60">
        <v>5</v>
      </c>
      <c r="E136" s="61" t="s">
        <v>186</v>
      </c>
      <c r="F136" s="58"/>
      <c r="G136" s="65">
        <f>G137</f>
        <v>7571.43</v>
      </c>
      <c r="H136" s="65">
        <f t="shared" si="43"/>
        <v>7571.43</v>
      </c>
      <c r="I136" s="65">
        <f t="shared" si="43"/>
        <v>0</v>
      </c>
      <c r="J136" s="65">
        <f t="shared" si="43"/>
        <v>0</v>
      </c>
      <c r="K136" s="63">
        <f t="shared" si="29"/>
        <v>0</v>
      </c>
    </row>
    <row r="137" spans="1:11" ht="51">
      <c r="A137" s="70" t="s">
        <v>187</v>
      </c>
      <c r="B137" s="58">
        <v>650</v>
      </c>
      <c r="C137" s="59">
        <v>4</v>
      </c>
      <c r="D137" s="60">
        <v>5</v>
      </c>
      <c r="E137" s="61" t="s">
        <v>188</v>
      </c>
      <c r="F137" s="58"/>
      <c r="G137" s="65">
        <f>G138+G140</f>
        <v>7571.43</v>
      </c>
      <c r="H137" s="65">
        <f t="shared" ref="H137:J137" si="44">H138+H140</f>
        <v>7571.43</v>
      </c>
      <c r="I137" s="65">
        <f t="shared" si="44"/>
        <v>0</v>
      </c>
      <c r="J137" s="65">
        <f t="shared" si="44"/>
        <v>0</v>
      </c>
      <c r="K137" s="63">
        <f t="shared" si="29"/>
        <v>0</v>
      </c>
    </row>
    <row r="138" spans="1:11" ht="90">
      <c r="A138" s="64" t="s">
        <v>166</v>
      </c>
      <c r="B138" s="58">
        <v>650</v>
      </c>
      <c r="C138" s="59">
        <v>4</v>
      </c>
      <c r="D138" s="60">
        <v>5</v>
      </c>
      <c r="E138" s="61" t="s">
        <v>188</v>
      </c>
      <c r="F138" s="58">
        <v>100</v>
      </c>
      <c r="G138" s="65">
        <f t="shared" ref="G138:J138" si="45">G139</f>
        <v>75.680000000000007</v>
      </c>
      <c r="H138" s="65">
        <f t="shared" si="45"/>
        <v>75.680000000000007</v>
      </c>
      <c r="I138" s="65">
        <f t="shared" si="45"/>
        <v>0</v>
      </c>
      <c r="J138" s="65">
        <f t="shared" si="45"/>
        <v>0</v>
      </c>
      <c r="K138" s="63">
        <f t="shared" si="29"/>
        <v>0</v>
      </c>
    </row>
    <row r="139" spans="1:11" ht="26.25">
      <c r="A139" s="64" t="s">
        <v>180</v>
      </c>
      <c r="B139" s="58">
        <v>650</v>
      </c>
      <c r="C139" s="59">
        <v>4</v>
      </c>
      <c r="D139" s="60">
        <v>5</v>
      </c>
      <c r="E139" s="61" t="s">
        <v>188</v>
      </c>
      <c r="F139" s="58">
        <v>120</v>
      </c>
      <c r="G139" s="65">
        <v>75.680000000000007</v>
      </c>
      <c r="H139" s="65">
        <v>75.680000000000007</v>
      </c>
      <c r="I139" s="65">
        <v>0</v>
      </c>
      <c r="J139" s="65">
        <v>0</v>
      </c>
      <c r="K139" s="63">
        <f t="shared" si="29"/>
        <v>0</v>
      </c>
    </row>
    <row r="140" spans="1:11" ht="38.25">
      <c r="A140" s="70" t="s">
        <v>61</v>
      </c>
      <c r="B140" s="58">
        <v>650</v>
      </c>
      <c r="C140" s="59">
        <v>4</v>
      </c>
      <c r="D140" s="60">
        <v>5</v>
      </c>
      <c r="E140" s="61" t="s">
        <v>188</v>
      </c>
      <c r="F140" s="58">
        <v>200</v>
      </c>
      <c r="G140" s="65">
        <f>G141</f>
        <v>7495.75</v>
      </c>
      <c r="H140" s="65">
        <f t="shared" ref="H140:J140" si="46">H141</f>
        <v>7495.75</v>
      </c>
      <c r="I140" s="65">
        <f t="shared" si="46"/>
        <v>0</v>
      </c>
      <c r="J140" s="65">
        <f t="shared" si="46"/>
        <v>0</v>
      </c>
      <c r="K140" s="63">
        <f t="shared" si="29"/>
        <v>0</v>
      </c>
    </row>
    <row r="141" spans="1:11" ht="38.25">
      <c r="A141" s="70" t="s">
        <v>62</v>
      </c>
      <c r="B141" s="58">
        <v>650</v>
      </c>
      <c r="C141" s="59">
        <v>4</v>
      </c>
      <c r="D141" s="60">
        <v>5</v>
      </c>
      <c r="E141" s="61" t="s">
        <v>78</v>
      </c>
      <c r="F141" s="58">
        <v>240</v>
      </c>
      <c r="G141" s="65">
        <v>7495.75</v>
      </c>
      <c r="H141" s="65">
        <v>7495.75</v>
      </c>
      <c r="I141" s="65">
        <v>0</v>
      </c>
      <c r="J141" s="65">
        <v>0</v>
      </c>
      <c r="K141" s="63">
        <f t="shared" si="29"/>
        <v>0</v>
      </c>
    </row>
    <row r="142" spans="1:11" ht="17.25" customHeight="1">
      <c r="A142" s="42" t="s">
        <v>29</v>
      </c>
      <c r="B142" s="43">
        <v>650</v>
      </c>
      <c r="C142" s="44">
        <v>4</v>
      </c>
      <c r="D142" s="45">
        <v>9</v>
      </c>
      <c r="E142" s="46"/>
      <c r="F142" s="43"/>
      <c r="G142" s="47">
        <f>G143+G149</f>
        <v>3775638.3000000003</v>
      </c>
      <c r="H142" s="47">
        <f>H143+H149</f>
        <v>0</v>
      </c>
      <c r="I142" s="47">
        <f>I143+I149</f>
        <v>3343534.35</v>
      </c>
      <c r="J142" s="47">
        <f>J143+J149</f>
        <v>0</v>
      </c>
      <c r="K142" s="63">
        <f t="shared" si="29"/>
        <v>88.555472858721657</v>
      </c>
    </row>
    <row r="143" spans="1:11" ht="64.5">
      <c r="A143" s="57" t="s">
        <v>113</v>
      </c>
      <c r="B143" s="58">
        <v>650</v>
      </c>
      <c r="C143" s="59">
        <v>4</v>
      </c>
      <c r="D143" s="60">
        <v>9</v>
      </c>
      <c r="E143" s="61" t="s">
        <v>77</v>
      </c>
      <c r="F143" s="58"/>
      <c r="G143" s="62">
        <f>G144</f>
        <v>1400220.81</v>
      </c>
      <c r="H143" s="62">
        <f t="shared" ref="H143:J143" si="47">H144</f>
        <v>0</v>
      </c>
      <c r="I143" s="62">
        <f t="shared" si="47"/>
        <v>1258223.6000000001</v>
      </c>
      <c r="J143" s="62">
        <f t="shared" si="47"/>
        <v>0</v>
      </c>
      <c r="K143" s="63">
        <f t="shared" si="29"/>
        <v>89.858941605074421</v>
      </c>
    </row>
    <row r="144" spans="1:11" ht="26.25">
      <c r="A144" s="64" t="s">
        <v>131</v>
      </c>
      <c r="B144" s="58">
        <v>650</v>
      </c>
      <c r="C144" s="59">
        <v>4</v>
      </c>
      <c r="D144" s="60">
        <v>9</v>
      </c>
      <c r="E144" s="61" t="s">
        <v>132</v>
      </c>
      <c r="F144" s="58"/>
      <c r="G144" s="65">
        <f>G145</f>
        <v>1400220.81</v>
      </c>
      <c r="H144" s="65">
        <f>H145</f>
        <v>0</v>
      </c>
      <c r="I144" s="65">
        <f>I145</f>
        <v>1258223.6000000001</v>
      </c>
      <c r="J144" s="65">
        <f>J145</f>
        <v>0</v>
      </c>
      <c r="K144" s="63">
        <f t="shared" ref="K144:K198" si="48">I144/G144*100</f>
        <v>89.858941605074421</v>
      </c>
    </row>
    <row r="145" spans="1:11" ht="26.25">
      <c r="A145" s="64" t="s">
        <v>189</v>
      </c>
      <c r="B145" s="58">
        <v>650</v>
      </c>
      <c r="C145" s="59">
        <v>4</v>
      </c>
      <c r="D145" s="60">
        <v>9</v>
      </c>
      <c r="E145" s="61" t="s">
        <v>190</v>
      </c>
      <c r="F145" s="58"/>
      <c r="G145" s="65">
        <f>G148</f>
        <v>1400220.81</v>
      </c>
      <c r="H145" s="65">
        <f>H148</f>
        <v>0</v>
      </c>
      <c r="I145" s="65">
        <f>I148</f>
        <v>1258223.6000000001</v>
      </c>
      <c r="J145" s="65">
        <f>J148</f>
        <v>0</v>
      </c>
      <c r="K145" s="63">
        <f t="shared" si="48"/>
        <v>89.858941605074421</v>
      </c>
    </row>
    <row r="146" spans="1:11" ht="26.25">
      <c r="A146" s="64" t="s">
        <v>80</v>
      </c>
      <c r="B146" s="58">
        <v>650</v>
      </c>
      <c r="C146" s="59">
        <v>4</v>
      </c>
      <c r="D146" s="60">
        <v>9</v>
      </c>
      <c r="E146" s="61" t="s">
        <v>191</v>
      </c>
      <c r="F146" s="58"/>
      <c r="G146" s="65">
        <f>G147</f>
        <v>1400220.81</v>
      </c>
      <c r="H146" s="65">
        <f t="shared" ref="H146:J147" si="49">H147</f>
        <v>0</v>
      </c>
      <c r="I146" s="65">
        <f t="shared" si="49"/>
        <v>1258223.6000000001</v>
      </c>
      <c r="J146" s="65">
        <f t="shared" si="49"/>
        <v>0</v>
      </c>
      <c r="K146" s="63">
        <f t="shared" si="48"/>
        <v>89.858941605074421</v>
      </c>
    </row>
    <row r="147" spans="1:11" ht="39">
      <c r="A147" s="64" t="s">
        <v>61</v>
      </c>
      <c r="B147" s="58">
        <v>650</v>
      </c>
      <c r="C147" s="59">
        <v>4</v>
      </c>
      <c r="D147" s="60">
        <v>9</v>
      </c>
      <c r="E147" s="61" t="s">
        <v>191</v>
      </c>
      <c r="F147" s="58">
        <v>200</v>
      </c>
      <c r="G147" s="65">
        <f>G148</f>
        <v>1400220.81</v>
      </c>
      <c r="H147" s="65">
        <f t="shared" si="49"/>
        <v>0</v>
      </c>
      <c r="I147" s="65">
        <f t="shared" si="49"/>
        <v>1258223.6000000001</v>
      </c>
      <c r="J147" s="65">
        <f t="shared" si="49"/>
        <v>0</v>
      </c>
      <c r="K147" s="63">
        <f t="shared" si="48"/>
        <v>89.858941605074421</v>
      </c>
    </row>
    <row r="148" spans="1:11" ht="39">
      <c r="A148" s="64" t="s">
        <v>192</v>
      </c>
      <c r="B148" s="58">
        <v>650</v>
      </c>
      <c r="C148" s="59">
        <v>4</v>
      </c>
      <c r="D148" s="60">
        <v>9</v>
      </c>
      <c r="E148" s="61" t="s">
        <v>191</v>
      </c>
      <c r="F148" s="58">
        <v>240</v>
      </c>
      <c r="G148" s="65">
        <v>1400220.81</v>
      </c>
      <c r="H148" s="65">
        <v>0</v>
      </c>
      <c r="I148" s="65">
        <v>1258223.6000000001</v>
      </c>
      <c r="J148" s="65">
        <v>0</v>
      </c>
      <c r="K148" s="63">
        <f t="shared" si="48"/>
        <v>89.858941605074421</v>
      </c>
    </row>
    <row r="149" spans="1:11" ht="76.5">
      <c r="A149" s="106" t="s">
        <v>183</v>
      </c>
      <c r="B149" s="58">
        <v>650</v>
      </c>
      <c r="C149" s="59">
        <v>4</v>
      </c>
      <c r="D149" s="60">
        <v>9</v>
      </c>
      <c r="E149" s="61" t="s">
        <v>53</v>
      </c>
      <c r="F149" s="58"/>
      <c r="G149" s="65">
        <f>G150</f>
        <v>2375417.4900000002</v>
      </c>
      <c r="H149" s="65">
        <f t="shared" ref="H149:J149" si="50">H150</f>
        <v>0</v>
      </c>
      <c r="I149" s="65">
        <f t="shared" si="50"/>
        <v>2085310.75</v>
      </c>
      <c r="J149" s="65">
        <f t="shared" si="50"/>
        <v>0</v>
      </c>
      <c r="K149" s="63">
        <f t="shared" si="48"/>
        <v>87.787126211653842</v>
      </c>
    </row>
    <row r="150" spans="1:11">
      <c r="A150" s="70" t="s">
        <v>193</v>
      </c>
      <c r="B150" s="58">
        <v>650</v>
      </c>
      <c r="C150" s="59">
        <v>4</v>
      </c>
      <c r="D150" s="60">
        <v>9</v>
      </c>
      <c r="E150" s="61" t="s">
        <v>195</v>
      </c>
      <c r="F150" s="58"/>
      <c r="G150" s="65">
        <f>G151+G155+G159+G163+G167+G171</f>
        <v>2375417.4900000002</v>
      </c>
      <c r="H150" s="65">
        <f t="shared" ref="H150:J150" si="51">H151+H155+H159+H163+H167+H171</f>
        <v>0</v>
      </c>
      <c r="I150" s="65">
        <f t="shared" si="51"/>
        <v>2085310.75</v>
      </c>
      <c r="J150" s="65">
        <f t="shared" si="51"/>
        <v>0</v>
      </c>
      <c r="K150" s="63">
        <f t="shared" si="48"/>
        <v>87.787126211653842</v>
      </c>
    </row>
    <row r="151" spans="1:11" ht="25.5">
      <c r="A151" s="70" t="s">
        <v>194</v>
      </c>
      <c r="B151" s="58">
        <v>650</v>
      </c>
      <c r="C151" s="59">
        <v>4</v>
      </c>
      <c r="D151" s="60">
        <v>9</v>
      </c>
      <c r="E151" s="61" t="s">
        <v>196</v>
      </c>
      <c r="F151" s="58"/>
      <c r="G151" s="65">
        <f t="shared" ref="G151:J153" si="52">G152</f>
        <v>497999.19</v>
      </c>
      <c r="H151" s="65">
        <f t="shared" si="52"/>
        <v>0</v>
      </c>
      <c r="I151" s="65">
        <f t="shared" si="52"/>
        <v>248099.19</v>
      </c>
      <c r="J151" s="65">
        <f t="shared" si="52"/>
        <v>0</v>
      </c>
      <c r="K151" s="63">
        <f t="shared" si="48"/>
        <v>49.819195489052902</v>
      </c>
    </row>
    <row r="152" spans="1:11" ht="25.5">
      <c r="A152" s="70" t="s">
        <v>197</v>
      </c>
      <c r="B152" s="58">
        <v>650</v>
      </c>
      <c r="C152" s="59">
        <v>4</v>
      </c>
      <c r="D152" s="60">
        <v>9</v>
      </c>
      <c r="E152" s="61" t="s">
        <v>198</v>
      </c>
      <c r="F152" s="58"/>
      <c r="G152" s="65">
        <f t="shared" si="52"/>
        <v>497999.19</v>
      </c>
      <c r="H152" s="65">
        <f t="shared" si="52"/>
        <v>0</v>
      </c>
      <c r="I152" s="65">
        <f t="shared" si="52"/>
        <v>248099.19</v>
      </c>
      <c r="J152" s="65">
        <f t="shared" si="52"/>
        <v>0</v>
      </c>
      <c r="K152" s="63">
        <f t="shared" si="48"/>
        <v>49.819195489052902</v>
      </c>
    </row>
    <row r="153" spans="1:11" ht="38.25">
      <c r="A153" s="70" t="s">
        <v>61</v>
      </c>
      <c r="B153" s="58">
        <v>650</v>
      </c>
      <c r="C153" s="59">
        <v>4</v>
      </c>
      <c r="D153" s="60">
        <v>9</v>
      </c>
      <c r="E153" s="61" t="s">
        <v>198</v>
      </c>
      <c r="F153" s="58">
        <v>200</v>
      </c>
      <c r="G153" s="65">
        <f t="shared" si="52"/>
        <v>497999.19</v>
      </c>
      <c r="H153" s="65">
        <f t="shared" si="52"/>
        <v>0</v>
      </c>
      <c r="I153" s="65">
        <f t="shared" si="52"/>
        <v>248099.19</v>
      </c>
      <c r="J153" s="65">
        <f t="shared" si="52"/>
        <v>0</v>
      </c>
      <c r="K153" s="63">
        <f t="shared" si="48"/>
        <v>49.819195489052902</v>
      </c>
    </row>
    <row r="154" spans="1:11" ht="38.25">
      <c r="A154" s="70" t="s">
        <v>62</v>
      </c>
      <c r="B154" s="58">
        <v>650</v>
      </c>
      <c r="C154" s="59">
        <v>4</v>
      </c>
      <c r="D154" s="60">
        <v>9</v>
      </c>
      <c r="E154" s="61" t="s">
        <v>198</v>
      </c>
      <c r="F154" s="58">
        <v>240</v>
      </c>
      <c r="G154" s="65">
        <v>497999.19</v>
      </c>
      <c r="H154" s="65">
        <v>0</v>
      </c>
      <c r="I154" s="65">
        <v>248099.19</v>
      </c>
      <c r="J154" s="65">
        <v>0</v>
      </c>
      <c r="K154" s="63">
        <f t="shared" si="48"/>
        <v>49.819195489052902</v>
      </c>
    </row>
    <row r="155" spans="1:11" ht="25.5">
      <c r="A155" s="70" t="s">
        <v>199</v>
      </c>
      <c r="B155" s="58">
        <v>650</v>
      </c>
      <c r="C155" s="59">
        <v>4</v>
      </c>
      <c r="D155" s="60">
        <v>9</v>
      </c>
      <c r="E155" s="61" t="s">
        <v>200</v>
      </c>
      <c r="F155" s="58"/>
      <c r="G155" s="65">
        <f>G156</f>
        <v>233796.24</v>
      </c>
      <c r="H155" s="65">
        <f t="shared" ref="H155:J155" si="53">H156</f>
        <v>0</v>
      </c>
      <c r="I155" s="65">
        <f t="shared" si="53"/>
        <v>233796.24</v>
      </c>
      <c r="J155" s="65">
        <f t="shared" si="53"/>
        <v>0</v>
      </c>
      <c r="K155" s="63">
        <f t="shared" si="48"/>
        <v>100</v>
      </c>
    </row>
    <row r="156" spans="1:11" ht="26.25">
      <c r="A156" s="64" t="s">
        <v>201</v>
      </c>
      <c r="B156" s="58">
        <v>650</v>
      </c>
      <c r="C156" s="59">
        <v>4</v>
      </c>
      <c r="D156" s="60">
        <v>9</v>
      </c>
      <c r="E156" s="61" t="s">
        <v>202</v>
      </c>
      <c r="F156" s="58"/>
      <c r="G156" s="65">
        <f>G157</f>
        <v>233796.24</v>
      </c>
      <c r="H156" s="65">
        <f t="shared" ref="H156:J157" si="54">H157</f>
        <v>0</v>
      </c>
      <c r="I156" s="65">
        <f t="shared" si="54"/>
        <v>233796.24</v>
      </c>
      <c r="J156" s="65">
        <f t="shared" si="54"/>
        <v>0</v>
      </c>
      <c r="K156" s="63">
        <f t="shared" si="48"/>
        <v>100</v>
      </c>
    </row>
    <row r="157" spans="1:11" ht="39">
      <c r="A157" s="64" t="s">
        <v>61</v>
      </c>
      <c r="B157" s="58">
        <v>650</v>
      </c>
      <c r="C157" s="59">
        <v>4</v>
      </c>
      <c r="D157" s="60">
        <v>9</v>
      </c>
      <c r="E157" s="61" t="s">
        <v>202</v>
      </c>
      <c r="F157" s="58">
        <v>200</v>
      </c>
      <c r="G157" s="65">
        <f>G158</f>
        <v>233796.24</v>
      </c>
      <c r="H157" s="65">
        <f t="shared" si="54"/>
        <v>0</v>
      </c>
      <c r="I157" s="65">
        <f t="shared" si="54"/>
        <v>233796.24</v>
      </c>
      <c r="J157" s="65">
        <f t="shared" si="54"/>
        <v>0</v>
      </c>
      <c r="K157" s="63">
        <f t="shared" si="48"/>
        <v>100</v>
      </c>
    </row>
    <row r="158" spans="1:11" ht="39">
      <c r="A158" s="64" t="s">
        <v>62</v>
      </c>
      <c r="B158" s="58">
        <v>650</v>
      </c>
      <c r="C158" s="59">
        <v>4</v>
      </c>
      <c r="D158" s="60">
        <v>9</v>
      </c>
      <c r="E158" s="61" t="s">
        <v>202</v>
      </c>
      <c r="F158" s="58">
        <v>240</v>
      </c>
      <c r="G158" s="65">
        <v>233796.24</v>
      </c>
      <c r="H158" s="65">
        <v>0</v>
      </c>
      <c r="I158" s="65">
        <v>233796.24</v>
      </c>
      <c r="J158" s="65">
        <v>0</v>
      </c>
      <c r="K158" s="63">
        <f t="shared" si="48"/>
        <v>100</v>
      </c>
    </row>
    <row r="159" spans="1:11" ht="26.25">
      <c r="A159" s="64" t="s">
        <v>203</v>
      </c>
      <c r="B159" s="58">
        <v>650</v>
      </c>
      <c r="C159" s="59">
        <v>4</v>
      </c>
      <c r="D159" s="60">
        <v>9</v>
      </c>
      <c r="E159" s="61" t="s">
        <v>204</v>
      </c>
      <c r="F159" s="58"/>
      <c r="G159" s="65">
        <f>G160</f>
        <v>463622.06</v>
      </c>
      <c r="H159" s="65">
        <f t="shared" ref="H159:J161" si="55">H160</f>
        <v>0</v>
      </c>
      <c r="I159" s="65">
        <f t="shared" si="55"/>
        <v>423415.32</v>
      </c>
      <c r="J159" s="65">
        <f t="shared" si="55"/>
        <v>0</v>
      </c>
      <c r="K159" s="63">
        <f t="shared" si="48"/>
        <v>91.327690489965036</v>
      </c>
    </row>
    <row r="160" spans="1:11">
      <c r="A160" s="64" t="s">
        <v>84</v>
      </c>
      <c r="B160" s="58">
        <v>650</v>
      </c>
      <c r="C160" s="59">
        <v>4</v>
      </c>
      <c r="D160" s="60">
        <v>9</v>
      </c>
      <c r="E160" s="61" t="s">
        <v>205</v>
      </c>
      <c r="F160" s="58"/>
      <c r="G160" s="62">
        <f>G161</f>
        <v>463622.06</v>
      </c>
      <c r="H160" s="62">
        <f t="shared" si="55"/>
        <v>0</v>
      </c>
      <c r="I160" s="62">
        <f t="shared" si="55"/>
        <v>423415.32</v>
      </c>
      <c r="J160" s="62">
        <f t="shared" si="55"/>
        <v>0</v>
      </c>
      <c r="K160" s="63">
        <f t="shared" si="48"/>
        <v>91.327690489965036</v>
      </c>
    </row>
    <row r="161" spans="1:11" ht="39">
      <c r="A161" s="64" t="s">
        <v>61</v>
      </c>
      <c r="B161" s="58">
        <v>650</v>
      </c>
      <c r="C161" s="59">
        <v>4</v>
      </c>
      <c r="D161" s="60">
        <v>9</v>
      </c>
      <c r="E161" s="61" t="s">
        <v>205</v>
      </c>
      <c r="F161" s="58">
        <v>200</v>
      </c>
      <c r="G161" s="65">
        <f>G162</f>
        <v>463622.06</v>
      </c>
      <c r="H161" s="65">
        <f t="shared" si="55"/>
        <v>0</v>
      </c>
      <c r="I161" s="65">
        <f t="shared" si="55"/>
        <v>423415.32</v>
      </c>
      <c r="J161" s="65">
        <f t="shared" si="55"/>
        <v>0</v>
      </c>
      <c r="K161" s="63">
        <f t="shared" si="48"/>
        <v>91.327690489965036</v>
      </c>
    </row>
    <row r="162" spans="1:11" ht="39">
      <c r="A162" s="64" t="s">
        <v>62</v>
      </c>
      <c r="B162" s="58">
        <v>650</v>
      </c>
      <c r="C162" s="59">
        <v>4</v>
      </c>
      <c r="D162" s="60">
        <v>9</v>
      </c>
      <c r="E162" s="61" t="s">
        <v>205</v>
      </c>
      <c r="F162" s="58">
        <v>240</v>
      </c>
      <c r="G162" s="65">
        <v>463622.06</v>
      </c>
      <c r="H162" s="65">
        <v>0</v>
      </c>
      <c r="I162" s="65">
        <v>423415.32</v>
      </c>
      <c r="J162" s="65">
        <v>0</v>
      </c>
      <c r="K162" s="63">
        <f t="shared" si="48"/>
        <v>91.327690489965036</v>
      </c>
    </row>
    <row r="163" spans="1:11" ht="39">
      <c r="A163" s="64" t="s">
        <v>206</v>
      </c>
      <c r="B163" s="58">
        <v>650</v>
      </c>
      <c r="C163" s="59">
        <v>4</v>
      </c>
      <c r="D163" s="60">
        <v>9</v>
      </c>
      <c r="E163" s="61" t="s">
        <v>207</v>
      </c>
      <c r="F163" s="58"/>
      <c r="G163" s="65">
        <f>G164</f>
        <v>150000</v>
      </c>
      <c r="H163" s="65">
        <f t="shared" ref="H163:J165" si="56">H164</f>
        <v>0</v>
      </c>
      <c r="I163" s="65">
        <f t="shared" si="56"/>
        <v>150000</v>
      </c>
      <c r="J163" s="65">
        <f t="shared" si="56"/>
        <v>0</v>
      </c>
      <c r="K163" s="63">
        <f t="shared" si="48"/>
        <v>100</v>
      </c>
    </row>
    <row r="164" spans="1:11" ht="26.25">
      <c r="A164" s="64" t="s">
        <v>197</v>
      </c>
      <c r="B164" s="58">
        <v>650</v>
      </c>
      <c r="C164" s="59">
        <v>4</v>
      </c>
      <c r="D164" s="60">
        <v>9</v>
      </c>
      <c r="E164" s="61" t="s">
        <v>208</v>
      </c>
      <c r="F164" s="58"/>
      <c r="G164" s="65">
        <f>G165</f>
        <v>150000</v>
      </c>
      <c r="H164" s="65">
        <f t="shared" si="56"/>
        <v>0</v>
      </c>
      <c r="I164" s="65">
        <f t="shared" si="56"/>
        <v>150000</v>
      </c>
      <c r="J164" s="65">
        <f t="shared" si="56"/>
        <v>0</v>
      </c>
      <c r="K164" s="63">
        <f t="shared" si="48"/>
        <v>100</v>
      </c>
    </row>
    <row r="165" spans="1:11" ht="39">
      <c r="A165" s="64" t="s">
        <v>61</v>
      </c>
      <c r="B165" s="58">
        <v>650</v>
      </c>
      <c r="C165" s="59">
        <v>4</v>
      </c>
      <c r="D165" s="60">
        <v>9</v>
      </c>
      <c r="E165" s="61" t="s">
        <v>208</v>
      </c>
      <c r="F165" s="58">
        <v>200</v>
      </c>
      <c r="G165" s="65">
        <f>G166</f>
        <v>150000</v>
      </c>
      <c r="H165" s="65">
        <f t="shared" si="56"/>
        <v>0</v>
      </c>
      <c r="I165" s="65">
        <f t="shared" si="56"/>
        <v>150000</v>
      </c>
      <c r="J165" s="65">
        <f t="shared" si="56"/>
        <v>0</v>
      </c>
      <c r="K165" s="63">
        <f t="shared" si="48"/>
        <v>100</v>
      </c>
    </row>
    <row r="166" spans="1:11" ht="39">
      <c r="A166" s="64" t="s">
        <v>62</v>
      </c>
      <c r="B166" s="58">
        <v>650</v>
      </c>
      <c r="C166" s="59">
        <v>4</v>
      </c>
      <c r="D166" s="60">
        <v>9</v>
      </c>
      <c r="E166" s="61" t="s">
        <v>208</v>
      </c>
      <c r="F166" s="58">
        <v>240</v>
      </c>
      <c r="G166" s="65">
        <v>150000</v>
      </c>
      <c r="H166" s="65">
        <v>0</v>
      </c>
      <c r="I166" s="65">
        <v>150000</v>
      </c>
      <c r="J166" s="65">
        <v>0</v>
      </c>
      <c r="K166" s="63">
        <f t="shared" si="48"/>
        <v>100</v>
      </c>
    </row>
    <row r="167" spans="1:11" ht="26.25">
      <c r="A167" s="64" t="s">
        <v>209</v>
      </c>
      <c r="B167" s="58">
        <v>650</v>
      </c>
      <c r="C167" s="59">
        <v>4</v>
      </c>
      <c r="D167" s="60">
        <v>9</v>
      </c>
      <c r="E167" s="61" t="s">
        <v>210</v>
      </c>
      <c r="F167" s="58"/>
      <c r="G167" s="65">
        <f>G168</f>
        <v>1000000</v>
      </c>
      <c r="H167" s="65">
        <f t="shared" ref="H167:J168" si="57">H168</f>
        <v>0</v>
      </c>
      <c r="I167" s="65">
        <f t="shared" si="57"/>
        <v>1000000</v>
      </c>
      <c r="J167" s="65">
        <f t="shared" si="57"/>
        <v>0</v>
      </c>
      <c r="K167" s="63">
        <f t="shared" si="48"/>
        <v>100</v>
      </c>
    </row>
    <row r="168" spans="1:11" ht="26.25">
      <c r="A168" s="64" t="s">
        <v>80</v>
      </c>
      <c r="B168" s="58">
        <v>650</v>
      </c>
      <c r="C168" s="59">
        <v>4</v>
      </c>
      <c r="D168" s="60">
        <v>9</v>
      </c>
      <c r="E168" s="61" t="s">
        <v>211</v>
      </c>
      <c r="F168" s="58"/>
      <c r="G168" s="65">
        <f>G169</f>
        <v>1000000</v>
      </c>
      <c r="H168" s="65">
        <f t="shared" si="57"/>
        <v>0</v>
      </c>
      <c r="I168" s="65">
        <f t="shared" si="57"/>
        <v>1000000</v>
      </c>
      <c r="J168" s="65">
        <f t="shared" si="57"/>
        <v>0</v>
      </c>
      <c r="K168" s="63">
        <f t="shared" si="48"/>
        <v>100</v>
      </c>
    </row>
    <row r="169" spans="1:11" ht="39">
      <c r="A169" s="64" t="s">
        <v>61</v>
      </c>
      <c r="B169" s="58">
        <v>650</v>
      </c>
      <c r="C169" s="59">
        <v>4</v>
      </c>
      <c r="D169" s="60">
        <v>9</v>
      </c>
      <c r="E169" s="61" t="s">
        <v>211</v>
      </c>
      <c r="F169" s="58">
        <v>200</v>
      </c>
      <c r="G169" s="65">
        <f>G170</f>
        <v>1000000</v>
      </c>
      <c r="H169" s="65">
        <f>H170</f>
        <v>0</v>
      </c>
      <c r="I169" s="65">
        <f>I170</f>
        <v>1000000</v>
      </c>
      <c r="J169" s="65">
        <f>J170</f>
        <v>0</v>
      </c>
      <c r="K169" s="63">
        <f t="shared" si="48"/>
        <v>100</v>
      </c>
    </row>
    <row r="170" spans="1:11" ht="39">
      <c r="A170" s="64" t="s">
        <v>62</v>
      </c>
      <c r="B170" s="58">
        <v>650</v>
      </c>
      <c r="C170" s="59">
        <v>4</v>
      </c>
      <c r="D170" s="60">
        <v>9</v>
      </c>
      <c r="E170" s="61" t="s">
        <v>211</v>
      </c>
      <c r="F170" s="58">
        <v>240</v>
      </c>
      <c r="G170" s="65">
        <v>1000000</v>
      </c>
      <c r="H170" s="65">
        <v>0</v>
      </c>
      <c r="I170" s="65">
        <v>1000000</v>
      </c>
      <c r="J170" s="65">
        <v>0</v>
      </c>
      <c r="K170" s="63">
        <f t="shared" si="48"/>
        <v>100</v>
      </c>
    </row>
    <row r="171" spans="1:11" ht="26.25" customHeight="1">
      <c r="A171" s="64" t="s">
        <v>212</v>
      </c>
      <c r="B171" s="58">
        <v>650</v>
      </c>
      <c r="C171" s="59">
        <v>4</v>
      </c>
      <c r="D171" s="60">
        <v>9</v>
      </c>
      <c r="E171" s="61" t="s">
        <v>213</v>
      </c>
      <c r="F171" s="58"/>
      <c r="G171" s="65">
        <f>G172</f>
        <v>30000</v>
      </c>
      <c r="H171" s="65">
        <f t="shared" ref="H171:J173" si="58">H172</f>
        <v>0</v>
      </c>
      <c r="I171" s="65">
        <f t="shared" si="58"/>
        <v>30000</v>
      </c>
      <c r="J171" s="65">
        <f t="shared" si="58"/>
        <v>0</v>
      </c>
      <c r="K171" s="63">
        <f t="shared" si="48"/>
        <v>100</v>
      </c>
    </row>
    <row r="172" spans="1:11" ht="26.25">
      <c r="A172" s="64" t="s">
        <v>80</v>
      </c>
      <c r="B172" s="58">
        <v>650</v>
      </c>
      <c r="C172" s="59">
        <v>4</v>
      </c>
      <c r="D172" s="60">
        <v>9</v>
      </c>
      <c r="E172" s="61" t="s">
        <v>214</v>
      </c>
      <c r="F172" s="58"/>
      <c r="G172" s="65">
        <f>G173</f>
        <v>30000</v>
      </c>
      <c r="H172" s="65">
        <f t="shared" si="58"/>
        <v>0</v>
      </c>
      <c r="I172" s="65">
        <f t="shared" si="58"/>
        <v>30000</v>
      </c>
      <c r="J172" s="65">
        <f t="shared" si="58"/>
        <v>0</v>
      </c>
      <c r="K172" s="63">
        <f t="shared" si="48"/>
        <v>100</v>
      </c>
    </row>
    <row r="173" spans="1:11" ht="39">
      <c r="A173" s="64" t="s">
        <v>61</v>
      </c>
      <c r="B173" s="58">
        <v>650</v>
      </c>
      <c r="C173" s="59">
        <v>4</v>
      </c>
      <c r="D173" s="60">
        <v>9</v>
      </c>
      <c r="E173" s="61" t="s">
        <v>214</v>
      </c>
      <c r="F173" s="58">
        <v>200</v>
      </c>
      <c r="G173" s="65">
        <f>G174</f>
        <v>30000</v>
      </c>
      <c r="H173" s="65">
        <f t="shared" si="58"/>
        <v>0</v>
      </c>
      <c r="I173" s="65">
        <f t="shared" si="58"/>
        <v>30000</v>
      </c>
      <c r="J173" s="65">
        <f t="shared" si="58"/>
        <v>0</v>
      </c>
      <c r="K173" s="63">
        <f t="shared" si="48"/>
        <v>100</v>
      </c>
    </row>
    <row r="174" spans="1:11" ht="39">
      <c r="A174" s="64" t="s">
        <v>62</v>
      </c>
      <c r="B174" s="58">
        <v>650</v>
      </c>
      <c r="C174" s="59">
        <v>4</v>
      </c>
      <c r="D174" s="60">
        <v>9</v>
      </c>
      <c r="E174" s="61" t="s">
        <v>214</v>
      </c>
      <c r="F174" s="58">
        <v>240</v>
      </c>
      <c r="G174" s="65">
        <v>30000</v>
      </c>
      <c r="H174" s="65">
        <v>0</v>
      </c>
      <c r="I174" s="65">
        <v>30000</v>
      </c>
      <c r="J174" s="65">
        <v>0</v>
      </c>
      <c r="K174" s="63">
        <f t="shared" si="48"/>
        <v>100</v>
      </c>
    </row>
    <row r="175" spans="1:11">
      <c r="A175" s="42" t="s">
        <v>31</v>
      </c>
      <c r="B175" s="43">
        <v>650</v>
      </c>
      <c r="C175" s="44">
        <v>4</v>
      </c>
      <c r="D175" s="45">
        <v>10</v>
      </c>
      <c r="E175" s="46"/>
      <c r="F175" s="43"/>
      <c r="G175" s="47">
        <f>G176</f>
        <v>556045.25</v>
      </c>
      <c r="H175" s="47">
        <f>H176</f>
        <v>0</v>
      </c>
      <c r="I175" s="47">
        <f>I176</f>
        <v>499199.27</v>
      </c>
      <c r="J175" s="47">
        <f>J176</f>
        <v>0</v>
      </c>
      <c r="K175" s="63">
        <f t="shared" si="48"/>
        <v>89.776734897025023</v>
      </c>
    </row>
    <row r="176" spans="1:11" ht="64.5">
      <c r="A176" s="57" t="s">
        <v>113</v>
      </c>
      <c r="B176" s="58">
        <v>650</v>
      </c>
      <c r="C176" s="59">
        <v>4</v>
      </c>
      <c r="D176" s="60">
        <v>10</v>
      </c>
      <c r="E176" s="61" t="s">
        <v>77</v>
      </c>
      <c r="F176" s="58"/>
      <c r="G176" s="62">
        <f>G178+G182+G186</f>
        <v>556045.25</v>
      </c>
      <c r="H176" s="62">
        <f>H178+H182+H186</f>
        <v>0</v>
      </c>
      <c r="I176" s="62">
        <f>I178+I182+I186</f>
        <v>499199.27</v>
      </c>
      <c r="J176" s="62">
        <f>J178+J182+J186</f>
        <v>0</v>
      </c>
      <c r="K176" s="63">
        <f t="shared" si="48"/>
        <v>89.776734897025023</v>
      </c>
    </row>
    <row r="177" spans="1:11" ht="26.25">
      <c r="A177" s="64" t="s">
        <v>147</v>
      </c>
      <c r="B177" s="58">
        <v>650</v>
      </c>
      <c r="C177" s="59">
        <v>4</v>
      </c>
      <c r="D177" s="60">
        <v>10</v>
      </c>
      <c r="E177" s="61" t="s">
        <v>85</v>
      </c>
      <c r="F177" s="58"/>
      <c r="G177" s="65">
        <f>G178+G182+G186</f>
        <v>556045.25</v>
      </c>
      <c r="H177" s="65">
        <f>H178+H182+H186</f>
        <v>0</v>
      </c>
      <c r="I177" s="65">
        <f>I178+I182+I186</f>
        <v>499199.27</v>
      </c>
      <c r="J177" s="65">
        <f>J178+J182+J186</f>
        <v>0</v>
      </c>
      <c r="K177" s="63">
        <f t="shared" si="48"/>
        <v>89.776734897025023</v>
      </c>
    </row>
    <row r="178" spans="1:11" ht="15.75" customHeight="1">
      <c r="A178" s="64" t="s">
        <v>215</v>
      </c>
      <c r="B178" s="58">
        <v>650</v>
      </c>
      <c r="C178" s="59">
        <v>4</v>
      </c>
      <c r="D178" s="60">
        <v>10</v>
      </c>
      <c r="E178" s="61" t="s">
        <v>86</v>
      </c>
      <c r="F178" s="58"/>
      <c r="G178" s="65">
        <f>G180</f>
        <v>204559.75</v>
      </c>
      <c r="H178" s="65">
        <f>H180</f>
        <v>0</v>
      </c>
      <c r="I178" s="65">
        <f>I180</f>
        <v>163013.26999999999</v>
      </c>
      <c r="J178" s="65">
        <f>J180</f>
        <v>0</v>
      </c>
      <c r="K178" s="63">
        <f t="shared" si="48"/>
        <v>79.689807012376576</v>
      </c>
    </row>
    <row r="179" spans="1:11" ht="39">
      <c r="A179" s="64" t="s">
        <v>67</v>
      </c>
      <c r="B179" s="58">
        <v>650</v>
      </c>
      <c r="C179" s="59">
        <v>4</v>
      </c>
      <c r="D179" s="60">
        <v>10</v>
      </c>
      <c r="E179" s="61" t="s">
        <v>216</v>
      </c>
      <c r="F179" s="58"/>
      <c r="G179" s="65">
        <f>G180</f>
        <v>204559.75</v>
      </c>
      <c r="H179" s="65">
        <f t="shared" ref="H179:J180" si="59">H180</f>
        <v>0</v>
      </c>
      <c r="I179" s="65">
        <f t="shared" si="59"/>
        <v>163013.26999999999</v>
      </c>
      <c r="J179" s="65">
        <f t="shared" si="59"/>
        <v>0</v>
      </c>
      <c r="K179" s="63">
        <f t="shared" si="48"/>
        <v>79.689807012376576</v>
      </c>
    </row>
    <row r="180" spans="1:11" ht="39">
      <c r="A180" s="64" t="s">
        <v>61</v>
      </c>
      <c r="B180" s="58">
        <v>650</v>
      </c>
      <c r="C180" s="59">
        <v>4</v>
      </c>
      <c r="D180" s="60">
        <v>10</v>
      </c>
      <c r="E180" s="61" t="s">
        <v>216</v>
      </c>
      <c r="F180" s="58">
        <v>200</v>
      </c>
      <c r="G180" s="65">
        <f>G181</f>
        <v>204559.75</v>
      </c>
      <c r="H180" s="65">
        <f t="shared" si="59"/>
        <v>0</v>
      </c>
      <c r="I180" s="65">
        <f t="shared" si="59"/>
        <v>163013.26999999999</v>
      </c>
      <c r="J180" s="65">
        <f t="shared" si="59"/>
        <v>0</v>
      </c>
      <c r="K180" s="63">
        <f t="shared" si="48"/>
        <v>79.689807012376576</v>
      </c>
    </row>
    <row r="181" spans="1:11" ht="39">
      <c r="A181" s="64" t="s">
        <v>62</v>
      </c>
      <c r="B181" s="58">
        <v>650</v>
      </c>
      <c r="C181" s="59">
        <v>4</v>
      </c>
      <c r="D181" s="60">
        <v>10</v>
      </c>
      <c r="E181" s="61" t="s">
        <v>216</v>
      </c>
      <c r="F181" s="58">
        <v>240</v>
      </c>
      <c r="G181" s="65">
        <v>204559.75</v>
      </c>
      <c r="H181" s="65">
        <v>0</v>
      </c>
      <c r="I181" s="65">
        <v>163013.26999999999</v>
      </c>
      <c r="J181" s="65">
        <v>0</v>
      </c>
      <c r="K181" s="63">
        <f t="shared" si="48"/>
        <v>79.689807012376576</v>
      </c>
    </row>
    <row r="182" spans="1:11" ht="26.25">
      <c r="A182" s="64" t="s">
        <v>217</v>
      </c>
      <c r="B182" s="58">
        <v>650</v>
      </c>
      <c r="C182" s="59">
        <v>4</v>
      </c>
      <c r="D182" s="60">
        <v>10</v>
      </c>
      <c r="E182" s="61" t="s">
        <v>218</v>
      </c>
      <c r="F182" s="58"/>
      <c r="G182" s="65">
        <f>G184</f>
        <v>177685.5</v>
      </c>
      <c r="H182" s="65">
        <f>H184</f>
        <v>0</v>
      </c>
      <c r="I182" s="65">
        <f>I184</f>
        <v>167000</v>
      </c>
      <c r="J182" s="65">
        <f>J184</f>
        <v>0</v>
      </c>
      <c r="K182" s="63">
        <f t="shared" si="48"/>
        <v>93.986284755931123</v>
      </c>
    </row>
    <row r="183" spans="1:11" ht="39">
      <c r="A183" s="64" t="s">
        <v>67</v>
      </c>
      <c r="B183" s="58">
        <v>650</v>
      </c>
      <c r="C183" s="59">
        <v>4</v>
      </c>
      <c r="D183" s="60">
        <v>10</v>
      </c>
      <c r="E183" s="61" t="s">
        <v>219</v>
      </c>
      <c r="F183" s="58"/>
      <c r="G183" s="65">
        <f>G184</f>
        <v>177685.5</v>
      </c>
      <c r="H183" s="65">
        <f t="shared" ref="H183:J184" si="60">H184</f>
        <v>0</v>
      </c>
      <c r="I183" s="65">
        <f t="shared" si="60"/>
        <v>167000</v>
      </c>
      <c r="J183" s="65">
        <f t="shared" si="60"/>
        <v>0</v>
      </c>
      <c r="K183" s="63">
        <f t="shared" si="48"/>
        <v>93.986284755931123</v>
      </c>
    </row>
    <row r="184" spans="1:11" ht="39">
      <c r="A184" s="64" t="s">
        <v>61</v>
      </c>
      <c r="B184" s="58">
        <v>650</v>
      </c>
      <c r="C184" s="59">
        <v>4</v>
      </c>
      <c r="D184" s="60">
        <v>10</v>
      </c>
      <c r="E184" s="61" t="s">
        <v>219</v>
      </c>
      <c r="F184" s="58">
        <v>200</v>
      </c>
      <c r="G184" s="65">
        <f>G185</f>
        <v>177685.5</v>
      </c>
      <c r="H184" s="65">
        <f t="shared" si="60"/>
        <v>0</v>
      </c>
      <c r="I184" s="65">
        <f t="shared" si="60"/>
        <v>167000</v>
      </c>
      <c r="J184" s="65">
        <f t="shared" si="60"/>
        <v>0</v>
      </c>
      <c r="K184" s="63">
        <f t="shared" si="48"/>
        <v>93.986284755931123</v>
      </c>
    </row>
    <row r="185" spans="1:11" ht="39">
      <c r="A185" s="64" t="s">
        <v>62</v>
      </c>
      <c r="B185" s="58">
        <v>650</v>
      </c>
      <c r="C185" s="59">
        <v>4</v>
      </c>
      <c r="D185" s="60">
        <v>10</v>
      </c>
      <c r="E185" s="61" t="s">
        <v>219</v>
      </c>
      <c r="F185" s="58">
        <v>240</v>
      </c>
      <c r="G185" s="65">
        <v>177685.5</v>
      </c>
      <c r="H185" s="65">
        <v>0</v>
      </c>
      <c r="I185" s="65">
        <v>167000</v>
      </c>
      <c r="J185" s="65">
        <v>0</v>
      </c>
      <c r="K185" s="63">
        <f t="shared" si="48"/>
        <v>93.986284755931123</v>
      </c>
    </row>
    <row r="186" spans="1:11" ht="51.75">
      <c r="A186" s="64" t="s">
        <v>220</v>
      </c>
      <c r="B186" s="58">
        <v>650</v>
      </c>
      <c r="C186" s="59">
        <v>4</v>
      </c>
      <c r="D186" s="60">
        <v>10</v>
      </c>
      <c r="E186" s="61" t="s">
        <v>221</v>
      </c>
      <c r="F186" s="58"/>
      <c r="G186" s="65">
        <f>G188</f>
        <v>173800</v>
      </c>
      <c r="H186" s="65">
        <f>H188</f>
        <v>0</v>
      </c>
      <c r="I186" s="65">
        <f>I188</f>
        <v>169186</v>
      </c>
      <c r="J186" s="65">
        <f>J188</f>
        <v>0</v>
      </c>
      <c r="K186" s="63">
        <f t="shared" si="48"/>
        <v>97.345224395857315</v>
      </c>
    </row>
    <row r="187" spans="1:11" ht="39">
      <c r="A187" s="64" t="s">
        <v>67</v>
      </c>
      <c r="B187" s="58">
        <v>650</v>
      </c>
      <c r="C187" s="59">
        <v>4</v>
      </c>
      <c r="D187" s="60">
        <v>10</v>
      </c>
      <c r="E187" s="61" t="s">
        <v>222</v>
      </c>
      <c r="F187" s="58"/>
      <c r="G187" s="65">
        <f>G188</f>
        <v>173800</v>
      </c>
      <c r="H187" s="65">
        <f t="shared" ref="H187:J188" si="61">H188</f>
        <v>0</v>
      </c>
      <c r="I187" s="65">
        <f t="shared" si="61"/>
        <v>169186</v>
      </c>
      <c r="J187" s="65">
        <f t="shared" si="61"/>
        <v>0</v>
      </c>
      <c r="K187" s="63">
        <f t="shared" si="48"/>
        <v>97.345224395857315</v>
      </c>
    </row>
    <row r="188" spans="1:11" ht="39">
      <c r="A188" s="64" t="s">
        <v>61</v>
      </c>
      <c r="B188" s="58">
        <v>650</v>
      </c>
      <c r="C188" s="59">
        <v>4</v>
      </c>
      <c r="D188" s="60">
        <v>10</v>
      </c>
      <c r="E188" s="61" t="s">
        <v>222</v>
      </c>
      <c r="F188" s="58">
        <v>200</v>
      </c>
      <c r="G188" s="65">
        <f>G189</f>
        <v>173800</v>
      </c>
      <c r="H188" s="65">
        <f t="shared" si="61"/>
        <v>0</v>
      </c>
      <c r="I188" s="65">
        <f t="shared" si="61"/>
        <v>169186</v>
      </c>
      <c r="J188" s="65">
        <f t="shared" si="61"/>
        <v>0</v>
      </c>
      <c r="K188" s="63">
        <f t="shared" si="48"/>
        <v>97.345224395857315</v>
      </c>
    </row>
    <row r="189" spans="1:11" ht="39">
      <c r="A189" s="64" t="s">
        <v>62</v>
      </c>
      <c r="B189" s="58">
        <v>650</v>
      </c>
      <c r="C189" s="59">
        <v>4</v>
      </c>
      <c r="D189" s="60">
        <v>10</v>
      </c>
      <c r="E189" s="61" t="s">
        <v>222</v>
      </c>
      <c r="F189" s="58">
        <v>240</v>
      </c>
      <c r="G189" s="65">
        <v>173800</v>
      </c>
      <c r="H189" s="65">
        <v>0</v>
      </c>
      <c r="I189" s="65">
        <v>169186</v>
      </c>
      <c r="J189" s="65">
        <v>0</v>
      </c>
      <c r="K189" s="63">
        <f t="shared" si="48"/>
        <v>97.345224395857315</v>
      </c>
    </row>
    <row r="190" spans="1:11">
      <c r="A190" s="49" t="s">
        <v>32</v>
      </c>
      <c r="B190" s="50">
        <v>650</v>
      </c>
      <c r="C190" s="51">
        <v>5</v>
      </c>
      <c r="D190" s="74" t="s">
        <v>13</v>
      </c>
      <c r="E190" s="53"/>
      <c r="F190" s="50"/>
      <c r="G190" s="68">
        <f>G191+G234</f>
        <v>10521101.15</v>
      </c>
      <c r="H190" s="68">
        <f>H191+H234</f>
        <v>0</v>
      </c>
      <c r="I190" s="68">
        <f>I191+I234</f>
        <v>10109236.82</v>
      </c>
      <c r="J190" s="68">
        <f>J191+J234</f>
        <v>0</v>
      </c>
      <c r="K190" s="68">
        <f>K191+K234</f>
        <v>196.05596019034212</v>
      </c>
    </row>
    <row r="191" spans="1:11">
      <c r="A191" s="42" t="s">
        <v>33</v>
      </c>
      <c r="B191" s="43">
        <v>650</v>
      </c>
      <c r="C191" s="77">
        <v>5</v>
      </c>
      <c r="D191" s="75" t="s">
        <v>21</v>
      </c>
      <c r="E191" s="75"/>
      <c r="F191" s="43"/>
      <c r="G191" s="47">
        <f>G192</f>
        <v>10442702.15</v>
      </c>
      <c r="H191" s="47">
        <f t="shared" ref="H191:J191" si="62">H192</f>
        <v>0</v>
      </c>
      <c r="I191" s="47">
        <f t="shared" si="62"/>
        <v>10030837.82</v>
      </c>
      <c r="J191" s="47">
        <f t="shared" si="62"/>
        <v>0</v>
      </c>
      <c r="K191" s="48">
        <f t="shared" si="48"/>
        <v>96.05596019034212</v>
      </c>
    </row>
    <row r="192" spans="1:11" ht="76.5">
      <c r="A192" s="106" t="s">
        <v>183</v>
      </c>
      <c r="B192" s="58">
        <v>650</v>
      </c>
      <c r="C192" s="78">
        <v>5</v>
      </c>
      <c r="D192" s="76" t="s">
        <v>21</v>
      </c>
      <c r="E192" s="82" t="s">
        <v>53</v>
      </c>
      <c r="F192" s="58"/>
      <c r="G192" s="62">
        <f>G193</f>
        <v>10442702.15</v>
      </c>
      <c r="H192" s="62">
        <f t="shared" ref="H192:J192" si="63">H193</f>
        <v>0</v>
      </c>
      <c r="I192" s="62">
        <f t="shared" si="63"/>
        <v>10030837.82</v>
      </c>
      <c r="J192" s="62">
        <f t="shared" si="63"/>
        <v>0</v>
      </c>
      <c r="K192" s="63">
        <f t="shared" si="48"/>
        <v>96.05596019034212</v>
      </c>
    </row>
    <row r="193" spans="1:11">
      <c r="A193" s="70" t="s">
        <v>223</v>
      </c>
      <c r="B193" s="58">
        <v>650</v>
      </c>
      <c r="C193" s="78">
        <v>5</v>
      </c>
      <c r="D193" s="76" t="s">
        <v>21</v>
      </c>
      <c r="E193" s="82" t="s">
        <v>63</v>
      </c>
      <c r="F193" s="58"/>
      <c r="G193" s="65">
        <f>G194+G198+G202+G206+G210+G214+G230</f>
        <v>10442702.15</v>
      </c>
      <c r="H193" s="65">
        <f t="shared" ref="H193:J193" si="64">H194+H198+H202+H206+H210+H214+H230</f>
        <v>0</v>
      </c>
      <c r="I193" s="65">
        <f t="shared" si="64"/>
        <v>10030837.82</v>
      </c>
      <c r="J193" s="65">
        <f t="shared" si="64"/>
        <v>0</v>
      </c>
      <c r="K193" s="63">
        <f t="shared" si="48"/>
        <v>96.05596019034212</v>
      </c>
    </row>
    <row r="194" spans="1:11" ht="26.25">
      <c r="A194" s="64" t="s">
        <v>224</v>
      </c>
      <c r="B194" s="58">
        <v>650</v>
      </c>
      <c r="C194" s="78">
        <v>5</v>
      </c>
      <c r="D194" s="76" t="s">
        <v>21</v>
      </c>
      <c r="E194" s="82" t="s">
        <v>225</v>
      </c>
      <c r="F194" s="58"/>
      <c r="G194" s="65">
        <f>G195</f>
        <v>50000</v>
      </c>
      <c r="H194" s="65">
        <f t="shared" ref="H194:J194" si="65">H195</f>
        <v>0</v>
      </c>
      <c r="I194" s="65">
        <f t="shared" si="65"/>
        <v>50000</v>
      </c>
      <c r="J194" s="65">
        <f t="shared" si="65"/>
        <v>0</v>
      </c>
      <c r="K194" s="63">
        <f t="shared" si="48"/>
        <v>100</v>
      </c>
    </row>
    <row r="195" spans="1:11" ht="26.25">
      <c r="A195" s="64" t="s">
        <v>87</v>
      </c>
      <c r="B195" s="58">
        <v>650</v>
      </c>
      <c r="C195" s="78">
        <v>5</v>
      </c>
      <c r="D195" s="76" t="s">
        <v>21</v>
      </c>
      <c r="E195" s="82" t="s">
        <v>226</v>
      </c>
      <c r="F195" s="58"/>
      <c r="G195" s="65">
        <f>G196</f>
        <v>50000</v>
      </c>
      <c r="H195" s="65">
        <f t="shared" ref="H195:J196" si="66">H196</f>
        <v>0</v>
      </c>
      <c r="I195" s="65">
        <f t="shared" si="66"/>
        <v>50000</v>
      </c>
      <c r="J195" s="65">
        <f t="shared" si="66"/>
        <v>0</v>
      </c>
      <c r="K195" s="63">
        <f t="shared" si="48"/>
        <v>100</v>
      </c>
    </row>
    <row r="196" spans="1:11" ht="39">
      <c r="A196" s="64" t="s">
        <v>61</v>
      </c>
      <c r="B196" s="58">
        <v>650</v>
      </c>
      <c r="C196" s="78">
        <v>5</v>
      </c>
      <c r="D196" s="76" t="s">
        <v>21</v>
      </c>
      <c r="E196" s="82" t="s">
        <v>226</v>
      </c>
      <c r="F196" s="58">
        <v>200</v>
      </c>
      <c r="G196" s="65">
        <f>G197</f>
        <v>50000</v>
      </c>
      <c r="H196" s="65">
        <f t="shared" si="66"/>
        <v>0</v>
      </c>
      <c r="I196" s="65">
        <f t="shared" si="66"/>
        <v>50000</v>
      </c>
      <c r="J196" s="65">
        <f t="shared" si="66"/>
        <v>0</v>
      </c>
      <c r="K196" s="63">
        <f t="shared" si="48"/>
        <v>100</v>
      </c>
    </row>
    <row r="197" spans="1:11" ht="39">
      <c r="A197" s="64" t="s">
        <v>62</v>
      </c>
      <c r="B197" s="58">
        <v>650</v>
      </c>
      <c r="C197" s="78">
        <v>5</v>
      </c>
      <c r="D197" s="76" t="s">
        <v>21</v>
      </c>
      <c r="E197" s="82" t="s">
        <v>226</v>
      </c>
      <c r="F197" s="58">
        <v>240</v>
      </c>
      <c r="G197" s="65">
        <v>50000</v>
      </c>
      <c r="H197" s="65">
        <v>0</v>
      </c>
      <c r="I197" s="65">
        <v>50000</v>
      </c>
      <c r="J197" s="65">
        <v>0</v>
      </c>
      <c r="K197" s="63">
        <f t="shared" si="48"/>
        <v>100</v>
      </c>
    </row>
    <row r="198" spans="1:11" ht="26.25">
      <c r="A198" s="64" t="s">
        <v>227</v>
      </c>
      <c r="B198" s="58">
        <v>650</v>
      </c>
      <c r="C198" s="78">
        <v>5</v>
      </c>
      <c r="D198" s="76" t="s">
        <v>21</v>
      </c>
      <c r="E198" s="82" t="s">
        <v>79</v>
      </c>
      <c r="F198" s="58"/>
      <c r="G198" s="65">
        <f>G200</f>
        <v>50000</v>
      </c>
      <c r="H198" s="65">
        <f>H200</f>
        <v>0</v>
      </c>
      <c r="I198" s="65">
        <f>I200</f>
        <v>44350</v>
      </c>
      <c r="J198" s="65">
        <f>J200</f>
        <v>0</v>
      </c>
      <c r="K198" s="63">
        <f t="shared" si="48"/>
        <v>88.7</v>
      </c>
    </row>
    <row r="199" spans="1:11" ht="26.25">
      <c r="A199" s="64" t="s">
        <v>87</v>
      </c>
      <c r="B199" s="58">
        <v>650</v>
      </c>
      <c r="C199" s="78">
        <v>5</v>
      </c>
      <c r="D199" s="76" t="s">
        <v>21</v>
      </c>
      <c r="E199" s="82" t="s">
        <v>228</v>
      </c>
      <c r="F199" s="58"/>
      <c r="G199" s="65">
        <f>G200</f>
        <v>50000</v>
      </c>
      <c r="H199" s="65">
        <f t="shared" ref="H199:J200" si="67">H200</f>
        <v>0</v>
      </c>
      <c r="I199" s="65">
        <f t="shared" si="67"/>
        <v>44350</v>
      </c>
      <c r="J199" s="65">
        <f t="shared" si="67"/>
        <v>0</v>
      </c>
      <c r="K199" s="63">
        <f t="shared" ref="K199:K278" si="68">I199/G199*100</f>
        <v>88.7</v>
      </c>
    </row>
    <row r="200" spans="1:11" ht="39">
      <c r="A200" s="64" t="s">
        <v>61</v>
      </c>
      <c r="B200" s="58">
        <v>650</v>
      </c>
      <c r="C200" s="78">
        <v>5</v>
      </c>
      <c r="D200" s="76" t="s">
        <v>21</v>
      </c>
      <c r="E200" s="82" t="s">
        <v>228</v>
      </c>
      <c r="F200" s="58">
        <v>200</v>
      </c>
      <c r="G200" s="65">
        <f>G201</f>
        <v>50000</v>
      </c>
      <c r="H200" s="65">
        <f t="shared" si="67"/>
        <v>0</v>
      </c>
      <c r="I200" s="65">
        <f t="shared" si="67"/>
        <v>44350</v>
      </c>
      <c r="J200" s="65">
        <f t="shared" si="67"/>
        <v>0</v>
      </c>
      <c r="K200" s="63">
        <f t="shared" si="68"/>
        <v>88.7</v>
      </c>
    </row>
    <row r="201" spans="1:11" ht="39">
      <c r="A201" s="64" t="s">
        <v>62</v>
      </c>
      <c r="B201" s="58">
        <v>650</v>
      </c>
      <c r="C201" s="78">
        <v>5</v>
      </c>
      <c r="D201" s="76" t="s">
        <v>21</v>
      </c>
      <c r="E201" s="82" t="s">
        <v>228</v>
      </c>
      <c r="F201" s="58">
        <v>240</v>
      </c>
      <c r="G201" s="65">
        <v>50000</v>
      </c>
      <c r="H201" s="65">
        <v>0</v>
      </c>
      <c r="I201" s="65">
        <v>44350</v>
      </c>
      <c r="J201" s="65">
        <v>0</v>
      </c>
      <c r="K201" s="63">
        <f t="shared" si="68"/>
        <v>88.7</v>
      </c>
    </row>
    <row r="202" spans="1:11" ht="39">
      <c r="A202" s="64" t="s">
        <v>229</v>
      </c>
      <c r="B202" s="58">
        <v>650</v>
      </c>
      <c r="C202" s="78">
        <v>5</v>
      </c>
      <c r="D202" s="76" t="s">
        <v>21</v>
      </c>
      <c r="E202" s="82" t="s">
        <v>230</v>
      </c>
      <c r="F202" s="58"/>
      <c r="G202" s="65">
        <f>G203</f>
        <v>35170</v>
      </c>
      <c r="H202" s="65">
        <f t="shared" ref="H202:J202" si="69">H203</f>
        <v>0</v>
      </c>
      <c r="I202" s="65">
        <f t="shared" si="69"/>
        <v>0</v>
      </c>
      <c r="J202" s="65">
        <f t="shared" si="69"/>
        <v>0</v>
      </c>
      <c r="K202" s="63">
        <f t="shared" si="68"/>
        <v>0</v>
      </c>
    </row>
    <row r="203" spans="1:11" ht="26.25">
      <c r="A203" s="64" t="s">
        <v>87</v>
      </c>
      <c r="B203" s="58">
        <v>650</v>
      </c>
      <c r="C203" s="78">
        <v>5</v>
      </c>
      <c r="D203" s="76" t="s">
        <v>21</v>
      </c>
      <c r="E203" s="82" t="s">
        <v>231</v>
      </c>
      <c r="F203" s="58"/>
      <c r="G203" s="65">
        <f>G204</f>
        <v>35170</v>
      </c>
      <c r="H203" s="65">
        <f t="shared" ref="H203:J204" si="70">H204</f>
        <v>0</v>
      </c>
      <c r="I203" s="65">
        <f t="shared" si="70"/>
        <v>0</v>
      </c>
      <c r="J203" s="65">
        <f t="shared" si="70"/>
        <v>0</v>
      </c>
      <c r="K203" s="63">
        <f t="shared" si="68"/>
        <v>0</v>
      </c>
    </row>
    <row r="204" spans="1:11" ht="39">
      <c r="A204" s="64" t="s">
        <v>61</v>
      </c>
      <c r="B204" s="58">
        <v>650</v>
      </c>
      <c r="C204" s="78">
        <v>5</v>
      </c>
      <c r="D204" s="76" t="s">
        <v>21</v>
      </c>
      <c r="E204" s="82" t="s">
        <v>231</v>
      </c>
      <c r="F204" s="58">
        <v>200</v>
      </c>
      <c r="G204" s="65">
        <f>G205</f>
        <v>35170</v>
      </c>
      <c r="H204" s="65">
        <f t="shared" si="70"/>
        <v>0</v>
      </c>
      <c r="I204" s="65">
        <f t="shared" si="70"/>
        <v>0</v>
      </c>
      <c r="J204" s="65">
        <f t="shared" si="70"/>
        <v>0</v>
      </c>
      <c r="K204" s="63">
        <f t="shared" si="68"/>
        <v>0</v>
      </c>
    </row>
    <row r="205" spans="1:11" ht="39">
      <c r="A205" s="64" t="s">
        <v>62</v>
      </c>
      <c r="B205" s="58">
        <v>650</v>
      </c>
      <c r="C205" s="78">
        <v>5</v>
      </c>
      <c r="D205" s="76" t="s">
        <v>21</v>
      </c>
      <c r="E205" s="82" t="s">
        <v>231</v>
      </c>
      <c r="F205" s="58">
        <v>240</v>
      </c>
      <c r="G205" s="65">
        <v>35170</v>
      </c>
      <c r="H205" s="65">
        <v>0</v>
      </c>
      <c r="I205" s="65">
        <v>0</v>
      </c>
      <c r="J205" s="65">
        <v>0</v>
      </c>
      <c r="K205" s="63">
        <f t="shared" si="68"/>
        <v>0</v>
      </c>
    </row>
    <row r="206" spans="1:11" ht="63.75">
      <c r="A206" s="70" t="s">
        <v>232</v>
      </c>
      <c r="B206" s="58">
        <v>650</v>
      </c>
      <c r="C206" s="78">
        <v>5</v>
      </c>
      <c r="D206" s="76" t="s">
        <v>21</v>
      </c>
      <c r="E206" s="82" t="s">
        <v>233</v>
      </c>
      <c r="F206" s="58"/>
      <c r="G206" s="62">
        <f>G207</f>
        <v>171674.6</v>
      </c>
      <c r="H206" s="62">
        <f t="shared" ref="H206:J208" si="71">H207</f>
        <v>0</v>
      </c>
      <c r="I206" s="62">
        <f t="shared" si="71"/>
        <v>88950</v>
      </c>
      <c r="J206" s="62">
        <f t="shared" si="71"/>
        <v>0</v>
      </c>
      <c r="K206" s="63">
        <f t="shared" si="68"/>
        <v>51.813139509280923</v>
      </c>
    </row>
    <row r="207" spans="1:11" ht="25.5">
      <c r="A207" s="70" t="s">
        <v>87</v>
      </c>
      <c r="B207" s="58">
        <v>650</v>
      </c>
      <c r="C207" s="78">
        <v>5</v>
      </c>
      <c r="D207" s="76" t="s">
        <v>21</v>
      </c>
      <c r="E207" s="82" t="s">
        <v>234</v>
      </c>
      <c r="F207" s="58"/>
      <c r="G207" s="62">
        <f>G208</f>
        <v>171674.6</v>
      </c>
      <c r="H207" s="62">
        <f t="shared" si="71"/>
        <v>0</v>
      </c>
      <c r="I207" s="62">
        <f t="shared" si="71"/>
        <v>88950</v>
      </c>
      <c r="J207" s="62">
        <f t="shared" si="71"/>
        <v>0</v>
      </c>
      <c r="K207" s="63">
        <f t="shared" si="68"/>
        <v>51.813139509280923</v>
      </c>
    </row>
    <row r="208" spans="1:11" ht="39">
      <c r="A208" s="64" t="s">
        <v>61</v>
      </c>
      <c r="B208" s="58">
        <v>650</v>
      </c>
      <c r="C208" s="78">
        <v>5</v>
      </c>
      <c r="D208" s="76" t="s">
        <v>21</v>
      </c>
      <c r="E208" s="82" t="s">
        <v>234</v>
      </c>
      <c r="F208" s="58">
        <v>200</v>
      </c>
      <c r="G208" s="62">
        <f>G209</f>
        <v>171674.6</v>
      </c>
      <c r="H208" s="62">
        <f t="shared" si="71"/>
        <v>0</v>
      </c>
      <c r="I208" s="62">
        <f t="shared" si="71"/>
        <v>88950</v>
      </c>
      <c r="J208" s="62">
        <f t="shared" si="71"/>
        <v>0</v>
      </c>
      <c r="K208" s="63">
        <f t="shared" si="68"/>
        <v>51.813139509280923</v>
      </c>
    </row>
    <row r="209" spans="1:11" ht="39">
      <c r="A209" s="64" t="s">
        <v>62</v>
      </c>
      <c r="B209" s="58">
        <v>650</v>
      </c>
      <c r="C209" s="78">
        <v>5</v>
      </c>
      <c r="D209" s="76" t="s">
        <v>21</v>
      </c>
      <c r="E209" s="82" t="s">
        <v>234</v>
      </c>
      <c r="F209" s="58">
        <v>240</v>
      </c>
      <c r="G209" s="65">
        <v>171674.6</v>
      </c>
      <c r="H209" s="65">
        <f t="shared" ref="H209:J212" si="72">H210</f>
        <v>0</v>
      </c>
      <c r="I209" s="65">
        <v>88950</v>
      </c>
      <c r="J209" s="65">
        <f t="shared" si="72"/>
        <v>0</v>
      </c>
      <c r="K209" s="63">
        <f t="shared" si="68"/>
        <v>51.813139509280923</v>
      </c>
    </row>
    <row r="210" spans="1:11" ht="26.25">
      <c r="A210" s="64" t="s">
        <v>185</v>
      </c>
      <c r="B210" s="58">
        <v>650</v>
      </c>
      <c r="C210" s="78">
        <v>5</v>
      </c>
      <c r="D210" s="76" t="s">
        <v>21</v>
      </c>
      <c r="E210" s="82" t="s">
        <v>186</v>
      </c>
      <c r="F210" s="58"/>
      <c r="G210" s="65">
        <f>G211</f>
        <v>1140625.55</v>
      </c>
      <c r="H210" s="65">
        <f t="shared" si="72"/>
        <v>0</v>
      </c>
      <c r="I210" s="65">
        <f t="shared" si="72"/>
        <v>900544.82</v>
      </c>
      <c r="J210" s="65">
        <f t="shared" si="72"/>
        <v>0</v>
      </c>
      <c r="K210" s="63">
        <f t="shared" si="68"/>
        <v>78.95183656021031</v>
      </c>
    </row>
    <row r="211" spans="1:11" ht="25.5">
      <c r="A211" s="70" t="s">
        <v>87</v>
      </c>
      <c r="B211" s="58">
        <v>650</v>
      </c>
      <c r="C211" s="78">
        <v>5</v>
      </c>
      <c r="D211" s="76" t="s">
        <v>21</v>
      </c>
      <c r="E211" s="82" t="s">
        <v>235</v>
      </c>
      <c r="F211" s="58"/>
      <c r="G211" s="65">
        <f>G212</f>
        <v>1140625.55</v>
      </c>
      <c r="H211" s="65">
        <f t="shared" si="72"/>
        <v>0</v>
      </c>
      <c r="I211" s="65">
        <f t="shared" si="72"/>
        <v>900544.82</v>
      </c>
      <c r="J211" s="65">
        <f t="shared" si="72"/>
        <v>0</v>
      </c>
      <c r="K211" s="63">
        <f t="shared" si="68"/>
        <v>78.95183656021031</v>
      </c>
    </row>
    <row r="212" spans="1:11" ht="39">
      <c r="A212" s="64" t="s">
        <v>61</v>
      </c>
      <c r="B212" s="58">
        <v>650</v>
      </c>
      <c r="C212" s="78">
        <v>5</v>
      </c>
      <c r="D212" s="76" t="s">
        <v>21</v>
      </c>
      <c r="E212" s="82" t="s">
        <v>235</v>
      </c>
      <c r="F212" s="58">
        <v>200</v>
      </c>
      <c r="G212" s="65">
        <f>G213</f>
        <v>1140625.55</v>
      </c>
      <c r="H212" s="65">
        <f t="shared" si="72"/>
        <v>0</v>
      </c>
      <c r="I212" s="65">
        <f t="shared" si="72"/>
        <v>900544.82</v>
      </c>
      <c r="J212" s="65">
        <f t="shared" si="72"/>
        <v>0</v>
      </c>
      <c r="K212" s="63">
        <f t="shared" si="68"/>
        <v>78.95183656021031</v>
      </c>
    </row>
    <row r="213" spans="1:11" ht="39">
      <c r="A213" s="64" t="s">
        <v>62</v>
      </c>
      <c r="B213" s="58">
        <v>650</v>
      </c>
      <c r="C213" s="78">
        <v>5</v>
      </c>
      <c r="D213" s="76" t="s">
        <v>21</v>
      </c>
      <c r="E213" s="82" t="s">
        <v>235</v>
      </c>
      <c r="F213" s="58">
        <v>240</v>
      </c>
      <c r="G213" s="65">
        <v>1140625.55</v>
      </c>
      <c r="H213" s="65">
        <f>H215</f>
        <v>0</v>
      </c>
      <c r="I213" s="65">
        <v>900544.82</v>
      </c>
      <c r="J213" s="65">
        <f>J215</f>
        <v>0</v>
      </c>
      <c r="K213" s="63">
        <f t="shared" si="68"/>
        <v>78.95183656021031</v>
      </c>
    </row>
    <row r="214" spans="1:11" ht="38.25">
      <c r="A214" s="70" t="s">
        <v>236</v>
      </c>
      <c r="B214" s="58">
        <v>650</v>
      </c>
      <c r="C214" s="78">
        <v>5</v>
      </c>
      <c r="D214" s="76" t="s">
        <v>21</v>
      </c>
      <c r="E214" s="82" t="s">
        <v>237</v>
      </c>
      <c r="F214" s="58"/>
      <c r="G214" s="65">
        <f>G215+G218+G221+G224+G227</f>
        <v>8945232</v>
      </c>
      <c r="H214" s="65">
        <f t="shared" ref="H214:J214" si="73">H215+H218+H221+H224+H227</f>
        <v>0</v>
      </c>
      <c r="I214" s="65">
        <f t="shared" si="73"/>
        <v>8896993</v>
      </c>
      <c r="J214" s="65">
        <f t="shared" si="73"/>
        <v>0</v>
      </c>
      <c r="K214" s="63">
        <f t="shared" si="68"/>
        <v>99.460729470180326</v>
      </c>
    </row>
    <row r="215" spans="1:11" ht="26.25">
      <c r="A215" s="64" t="s">
        <v>238</v>
      </c>
      <c r="B215" s="58">
        <v>650</v>
      </c>
      <c r="C215" s="78">
        <v>5</v>
      </c>
      <c r="D215" s="76" t="s">
        <v>21</v>
      </c>
      <c r="E215" s="82" t="s">
        <v>239</v>
      </c>
      <c r="F215" s="58"/>
      <c r="G215" s="65">
        <f>G216</f>
        <v>1870070</v>
      </c>
      <c r="H215" s="65">
        <f t="shared" ref="H215:J216" si="74">H216</f>
        <v>0</v>
      </c>
      <c r="I215" s="65">
        <f t="shared" si="74"/>
        <v>1870070</v>
      </c>
      <c r="J215" s="65">
        <f>J217</f>
        <v>0</v>
      </c>
      <c r="K215" s="63">
        <f t="shared" si="68"/>
        <v>100</v>
      </c>
    </row>
    <row r="216" spans="1:11" ht="39">
      <c r="A216" s="64" t="s">
        <v>61</v>
      </c>
      <c r="B216" s="58">
        <v>650</v>
      </c>
      <c r="C216" s="78">
        <v>5</v>
      </c>
      <c r="D216" s="76" t="s">
        <v>21</v>
      </c>
      <c r="E216" s="82" t="s">
        <v>239</v>
      </c>
      <c r="F216" s="58">
        <v>200</v>
      </c>
      <c r="G216" s="65">
        <f>G217</f>
        <v>1870070</v>
      </c>
      <c r="H216" s="65">
        <f t="shared" si="74"/>
        <v>0</v>
      </c>
      <c r="I216" s="65">
        <f t="shared" si="74"/>
        <v>1870070</v>
      </c>
      <c r="J216" s="65">
        <f t="shared" si="74"/>
        <v>0</v>
      </c>
      <c r="K216" s="63">
        <f t="shared" si="68"/>
        <v>100</v>
      </c>
    </row>
    <row r="217" spans="1:11" ht="39">
      <c r="A217" s="64" t="s">
        <v>62</v>
      </c>
      <c r="B217" s="58">
        <v>650</v>
      </c>
      <c r="C217" s="78">
        <v>5</v>
      </c>
      <c r="D217" s="76" t="s">
        <v>21</v>
      </c>
      <c r="E217" s="82" t="s">
        <v>239</v>
      </c>
      <c r="F217" s="58">
        <v>240</v>
      </c>
      <c r="G217" s="65">
        <v>1870070</v>
      </c>
      <c r="H217" s="65">
        <v>0</v>
      </c>
      <c r="I217" s="65">
        <v>1870070</v>
      </c>
      <c r="J217" s="65">
        <v>0</v>
      </c>
      <c r="K217" s="63">
        <f t="shared" si="68"/>
        <v>100</v>
      </c>
    </row>
    <row r="218" spans="1:11" ht="26.25">
      <c r="A218" s="64" t="s">
        <v>240</v>
      </c>
      <c r="B218" s="79">
        <v>650</v>
      </c>
      <c r="C218" s="80">
        <v>5</v>
      </c>
      <c r="D218" s="81" t="s">
        <v>21</v>
      </c>
      <c r="E218" s="82" t="s">
        <v>241</v>
      </c>
      <c r="F218" s="58"/>
      <c r="G218" s="65">
        <f>G219</f>
        <v>4147993</v>
      </c>
      <c r="H218" s="65">
        <f t="shared" ref="H218:J219" si="75">H219</f>
        <v>0</v>
      </c>
      <c r="I218" s="65">
        <f t="shared" si="75"/>
        <v>4147993</v>
      </c>
      <c r="J218" s="65">
        <f t="shared" si="75"/>
        <v>0</v>
      </c>
      <c r="K218" s="63">
        <f t="shared" si="68"/>
        <v>100</v>
      </c>
    </row>
    <row r="219" spans="1:11" ht="39">
      <c r="A219" s="64" t="s">
        <v>61</v>
      </c>
      <c r="B219" s="79">
        <v>650</v>
      </c>
      <c r="C219" s="80">
        <v>5</v>
      </c>
      <c r="D219" s="81" t="s">
        <v>21</v>
      </c>
      <c r="E219" s="82" t="s">
        <v>241</v>
      </c>
      <c r="F219" s="58">
        <v>200</v>
      </c>
      <c r="G219" s="65">
        <f>G220</f>
        <v>4147993</v>
      </c>
      <c r="H219" s="65">
        <f t="shared" si="75"/>
        <v>0</v>
      </c>
      <c r="I219" s="65">
        <f t="shared" si="75"/>
        <v>4147993</v>
      </c>
      <c r="J219" s="65">
        <f t="shared" si="75"/>
        <v>0</v>
      </c>
      <c r="K219" s="63">
        <f t="shared" si="68"/>
        <v>100</v>
      </c>
    </row>
    <row r="220" spans="1:11" ht="39">
      <c r="A220" s="64" t="s">
        <v>62</v>
      </c>
      <c r="B220" s="79">
        <v>650</v>
      </c>
      <c r="C220" s="80">
        <v>5</v>
      </c>
      <c r="D220" s="81" t="s">
        <v>21</v>
      </c>
      <c r="E220" s="82" t="s">
        <v>241</v>
      </c>
      <c r="F220" s="58">
        <v>240</v>
      </c>
      <c r="G220" s="65">
        <v>4147993</v>
      </c>
      <c r="H220" s="65">
        <v>0</v>
      </c>
      <c r="I220" s="65">
        <v>4147993</v>
      </c>
      <c r="J220" s="65">
        <v>0</v>
      </c>
      <c r="K220" s="63">
        <f t="shared" si="68"/>
        <v>100</v>
      </c>
    </row>
    <row r="221" spans="1:11" ht="26.25">
      <c r="A221" s="64" t="s">
        <v>242</v>
      </c>
      <c r="B221" s="79">
        <v>650</v>
      </c>
      <c r="C221" s="80">
        <v>5</v>
      </c>
      <c r="D221" s="81" t="s">
        <v>21</v>
      </c>
      <c r="E221" s="82" t="s">
        <v>243</v>
      </c>
      <c r="F221" s="58"/>
      <c r="G221" s="65">
        <f>G222</f>
        <v>48239</v>
      </c>
      <c r="H221" s="65">
        <f t="shared" ref="H221:J222" si="76">H222</f>
        <v>0</v>
      </c>
      <c r="I221" s="65">
        <f t="shared" si="76"/>
        <v>0</v>
      </c>
      <c r="J221" s="65">
        <f t="shared" si="76"/>
        <v>0</v>
      </c>
      <c r="K221" s="63">
        <f t="shared" si="68"/>
        <v>0</v>
      </c>
    </row>
    <row r="222" spans="1:11" ht="39">
      <c r="A222" s="64" t="s">
        <v>61</v>
      </c>
      <c r="B222" s="79">
        <v>650</v>
      </c>
      <c r="C222" s="80">
        <v>5</v>
      </c>
      <c r="D222" s="81" t="s">
        <v>21</v>
      </c>
      <c r="E222" s="82" t="s">
        <v>243</v>
      </c>
      <c r="F222" s="58">
        <v>200</v>
      </c>
      <c r="G222" s="65">
        <f>G223</f>
        <v>48239</v>
      </c>
      <c r="H222" s="65">
        <f t="shared" si="76"/>
        <v>0</v>
      </c>
      <c r="I222" s="65">
        <f t="shared" si="76"/>
        <v>0</v>
      </c>
      <c r="J222" s="65">
        <f t="shared" si="76"/>
        <v>0</v>
      </c>
      <c r="K222" s="63">
        <f t="shared" si="68"/>
        <v>0</v>
      </c>
    </row>
    <row r="223" spans="1:11" ht="39">
      <c r="A223" s="64" t="s">
        <v>62</v>
      </c>
      <c r="B223" s="79">
        <v>650</v>
      </c>
      <c r="C223" s="80">
        <v>5</v>
      </c>
      <c r="D223" s="81" t="s">
        <v>21</v>
      </c>
      <c r="E223" s="82" t="s">
        <v>243</v>
      </c>
      <c r="F223" s="58">
        <v>240</v>
      </c>
      <c r="G223" s="65">
        <v>48239</v>
      </c>
      <c r="H223" s="65">
        <v>0</v>
      </c>
      <c r="I223" s="65">
        <v>0</v>
      </c>
      <c r="J223" s="65">
        <v>0</v>
      </c>
      <c r="K223" s="63">
        <f t="shared" si="68"/>
        <v>0</v>
      </c>
    </row>
    <row r="224" spans="1:11" ht="39">
      <c r="A224" s="64" t="s">
        <v>244</v>
      </c>
      <c r="B224" s="79">
        <v>650</v>
      </c>
      <c r="C224" s="80">
        <v>5</v>
      </c>
      <c r="D224" s="81" t="s">
        <v>21</v>
      </c>
      <c r="E224" s="82" t="s">
        <v>245</v>
      </c>
      <c r="F224" s="58"/>
      <c r="G224" s="65">
        <f>G225</f>
        <v>848230</v>
      </c>
      <c r="H224" s="65">
        <f t="shared" ref="H224:J225" si="77">H225</f>
        <v>0</v>
      </c>
      <c r="I224" s="65">
        <f t="shared" si="77"/>
        <v>848230</v>
      </c>
      <c r="J224" s="65">
        <f t="shared" si="77"/>
        <v>0</v>
      </c>
      <c r="K224" s="63">
        <f t="shared" si="68"/>
        <v>100</v>
      </c>
    </row>
    <row r="225" spans="1:11" ht="39">
      <c r="A225" s="64" t="s">
        <v>61</v>
      </c>
      <c r="B225" s="79">
        <v>650</v>
      </c>
      <c r="C225" s="80">
        <v>5</v>
      </c>
      <c r="D225" s="81" t="s">
        <v>21</v>
      </c>
      <c r="E225" s="82" t="s">
        <v>245</v>
      </c>
      <c r="F225" s="58">
        <v>200</v>
      </c>
      <c r="G225" s="65">
        <f>G226</f>
        <v>848230</v>
      </c>
      <c r="H225" s="65">
        <f t="shared" si="77"/>
        <v>0</v>
      </c>
      <c r="I225" s="65">
        <f t="shared" si="77"/>
        <v>848230</v>
      </c>
      <c r="J225" s="65">
        <f t="shared" si="77"/>
        <v>0</v>
      </c>
      <c r="K225" s="63">
        <f t="shared" si="68"/>
        <v>100</v>
      </c>
    </row>
    <row r="226" spans="1:11" ht="39">
      <c r="A226" s="64" t="s">
        <v>62</v>
      </c>
      <c r="B226" s="79">
        <v>650</v>
      </c>
      <c r="C226" s="80">
        <v>5</v>
      </c>
      <c r="D226" s="81" t="s">
        <v>21</v>
      </c>
      <c r="E226" s="82" t="s">
        <v>245</v>
      </c>
      <c r="F226" s="58">
        <v>240</v>
      </c>
      <c r="G226" s="65">
        <v>848230</v>
      </c>
      <c r="H226" s="65">
        <v>0</v>
      </c>
      <c r="I226" s="65">
        <v>848230</v>
      </c>
      <c r="J226" s="65">
        <v>0</v>
      </c>
      <c r="K226" s="63">
        <f t="shared" si="68"/>
        <v>100</v>
      </c>
    </row>
    <row r="227" spans="1:11" ht="39">
      <c r="A227" s="64" t="s">
        <v>246</v>
      </c>
      <c r="B227" s="79">
        <v>650</v>
      </c>
      <c r="C227" s="80">
        <v>5</v>
      </c>
      <c r="D227" s="81" t="s">
        <v>21</v>
      </c>
      <c r="E227" s="82" t="s">
        <v>247</v>
      </c>
      <c r="F227" s="58"/>
      <c r="G227" s="65">
        <f>G228</f>
        <v>2030700</v>
      </c>
      <c r="H227" s="65">
        <f t="shared" ref="H227:J228" si="78">H228</f>
        <v>0</v>
      </c>
      <c r="I227" s="65">
        <f t="shared" si="78"/>
        <v>2030700</v>
      </c>
      <c r="J227" s="65">
        <f t="shared" si="78"/>
        <v>0</v>
      </c>
      <c r="K227" s="63">
        <f t="shared" si="68"/>
        <v>100</v>
      </c>
    </row>
    <row r="228" spans="1:11" ht="39">
      <c r="A228" s="64" t="s">
        <v>61</v>
      </c>
      <c r="B228" s="79">
        <v>650</v>
      </c>
      <c r="C228" s="80">
        <v>5</v>
      </c>
      <c r="D228" s="81" t="s">
        <v>21</v>
      </c>
      <c r="E228" s="82" t="s">
        <v>247</v>
      </c>
      <c r="F228" s="58">
        <v>200</v>
      </c>
      <c r="G228" s="65">
        <f>G229</f>
        <v>2030700</v>
      </c>
      <c r="H228" s="65">
        <f t="shared" si="78"/>
        <v>0</v>
      </c>
      <c r="I228" s="65">
        <f t="shared" si="78"/>
        <v>2030700</v>
      </c>
      <c r="J228" s="65">
        <f t="shared" si="78"/>
        <v>0</v>
      </c>
      <c r="K228" s="63">
        <f t="shared" si="68"/>
        <v>100</v>
      </c>
    </row>
    <row r="229" spans="1:11" ht="39">
      <c r="A229" s="64" t="s">
        <v>62</v>
      </c>
      <c r="B229" s="79">
        <v>650</v>
      </c>
      <c r="C229" s="80">
        <v>5</v>
      </c>
      <c r="D229" s="81" t="s">
        <v>21</v>
      </c>
      <c r="E229" s="82" t="s">
        <v>247</v>
      </c>
      <c r="F229" s="58">
        <v>240</v>
      </c>
      <c r="G229" s="65">
        <v>2030700</v>
      </c>
      <c r="H229" s="65">
        <v>0</v>
      </c>
      <c r="I229" s="65">
        <v>2030700</v>
      </c>
      <c r="J229" s="65">
        <v>0</v>
      </c>
      <c r="K229" s="63">
        <f t="shared" si="68"/>
        <v>100</v>
      </c>
    </row>
    <row r="230" spans="1:11" ht="26.25">
      <c r="A230" s="64" t="s">
        <v>248</v>
      </c>
      <c r="B230" s="79">
        <v>650</v>
      </c>
      <c r="C230" s="80">
        <v>5</v>
      </c>
      <c r="D230" s="81" t="s">
        <v>21</v>
      </c>
      <c r="E230" s="82" t="s">
        <v>249</v>
      </c>
      <c r="F230" s="58"/>
      <c r="G230" s="65">
        <f>G231</f>
        <v>50000</v>
      </c>
      <c r="H230" s="65">
        <f t="shared" ref="H230:J232" si="79">H231</f>
        <v>0</v>
      </c>
      <c r="I230" s="65">
        <f t="shared" si="79"/>
        <v>50000</v>
      </c>
      <c r="J230" s="65">
        <f t="shared" si="79"/>
        <v>0</v>
      </c>
      <c r="K230" s="63">
        <f t="shared" si="68"/>
        <v>100</v>
      </c>
    </row>
    <row r="231" spans="1:11" ht="26.25">
      <c r="A231" s="64" t="s">
        <v>87</v>
      </c>
      <c r="B231" s="79">
        <v>650</v>
      </c>
      <c r="C231" s="80">
        <v>5</v>
      </c>
      <c r="D231" s="81" t="s">
        <v>21</v>
      </c>
      <c r="E231" s="82" t="s">
        <v>250</v>
      </c>
      <c r="F231" s="58"/>
      <c r="G231" s="65">
        <f>G232</f>
        <v>50000</v>
      </c>
      <c r="H231" s="65">
        <f t="shared" si="79"/>
        <v>0</v>
      </c>
      <c r="I231" s="65">
        <f t="shared" si="79"/>
        <v>50000</v>
      </c>
      <c r="J231" s="65">
        <f t="shared" si="79"/>
        <v>0</v>
      </c>
      <c r="K231" s="63">
        <f t="shared" si="68"/>
        <v>100</v>
      </c>
    </row>
    <row r="232" spans="1:11" ht="39">
      <c r="A232" s="64" t="s">
        <v>61</v>
      </c>
      <c r="B232" s="79">
        <v>650</v>
      </c>
      <c r="C232" s="80">
        <v>5</v>
      </c>
      <c r="D232" s="81" t="s">
        <v>21</v>
      </c>
      <c r="E232" s="82" t="s">
        <v>250</v>
      </c>
      <c r="F232" s="58">
        <v>200</v>
      </c>
      <c r="G232" s="65">
        <f>G233</f>
        <v>50000</v>
      </c>
      <c r="H232" s="65">
        <f t="shared" si="79"/>
        <v>0</v>
      </c>
      <c r="I232" s="65">
        <f t="shared" si="79"/>
        <v>50000</v>
      </c>
      <c r="J232" s="65">
        <f t="shared" si="79"/>
        <v>0</v>
      </c>
      <c r="K232" s="63">
        <f t="shared" si="68"/>
        <v>100</v>
      </c>
    </row>
    <row r="233" spans="1:11" ht="39">
      <c r="A233" s="64" t="s">
        <v>62</v>
      </c>
      <c r="B233" s="79">
        <v>650</v>
      </c>
      <c r="C233" s="80">
        <v>5</v>
      </c>
      <c r="D233" s="81" t="s">
        <v>21</v>
      </c>
      <c r="E233" s="82" t="s">
        <v>250</v>
      </c>
      <c r="F233" s="58">
        <v>240</v>
      </c>
      <c r="G233" s="65">
        <v>50000</v>
      </c>
      <c r="H233" s="65">
        <v>0</v>
      </c>
      <c r="I233" s="65">
        <v>50000</v>
      </c>
      <c r="J233" s="65">
        <v>0</v>
      </c>
      <c r="K233" s="63">
        <f t="shared" si="68"/>
        <v>100</v>
      </c>
    </row>
    <row r="234" spans="1:11" ht="26.25">
      <c r="A234" s="42" t="s">
        <v>34</v>
      </c>
      <c r="B234" s="43">
        <v>650</v>
      </c>
      <c r="C234" s="77">
        <v>5</v>
      </c>
      <c r="D234" s="75" t="s">
        <v>28</v>
      </c>
      <c r="E234" s="82"/>
      <c r="F234" s="58"/>
      <c r="G234" s="47">
        <f t="shared" ref="G234:G239" si="80">G235</f>
        <v>78399</v>
      </c>
      <c r="H234" s="47">
        <f t="shared" ref="H234:J239" si="81">H235</f>
        <v>0</v>
      </c>
      <c r="I234" s="47">
        <f t="shared" si="81"/>
        <v>78399</v>
      </c>
      <c r="J234" s="47">
        <f t="shared" si="81"/>
        <v>0</v>
      </c>
      <c r="K234" s="63">
        <f t="shared" si="68"/>
        <v>100</v>
      </c>
    </row>
    <row r="235" spans="1:11" ht="76.5">
      <c r="A235" s="106" t="s">
        <v>183</v>
      </c>
      <c r="B235" s="58">
        <v>650</v>
      </c>
      <c r="C235" s="78">
        <v>5</v>
      </c>
      <c r="D235" s="76" t="s">
        <v>28</v>
      </c>
      <c r="E235" s="82" t="s">
        <v>53</v>
      </c>
      <c r="F235" s="58"/>
      <c r="G235" s="65">
        <f t="shared" si="80"/>
        <v>78399</v>
      </c>
      <c r="H235" s="65">
        <f t="shared" si="81"/>
        <v>0</v>
      </c>
      <c r="I235" s="65">
        <f t="shared" si="81"/>
        <v>78399</v>
      </c>
      <c r="J235" s="65">
        <f t="shared" si="81"/>
        <v>0</v>
      </c>
      <c r="K235" s="63">
        <f t="shared" si="68"/>
        <v>100</v>
      </c>
    </row>
    <row r="236" spans="1:11" ht="25.5">
      <c r="A236" s="70" t="s">
        <v>251</v>
      </c>
      <c r="B236" s="58">
        <v>650</v>
      </c>
      <c r="C236" s="78">
        <v>5</v>
      </c>
      <c r="D236" s="76" t="s">
        <v>28</v>
      </c>
      <c r="E236" s="82" t="s">
        <v>55</v>
      </c>
      <c r="F236" s="58"/>
      <c r="G236" s="65">
        <f t="shared" si="80"/>
        <v>78399</v>
      </c>
      <c r="H236" s="65">
        <f t="shared" si="81"/>
        <v>0</v>
      </c>
      <c r="I236" s="65">
        <f t="shared" si="81"/>
        <v>78399</v>
      </c>
      <c r="J236" s="65">
        <f t="shared" si="81"/>
        <v>0</v>
      </c>
      <c r="K236" s="63">
        <f t="shared" si="68"/>
        <v>100</v>
      </c>
    </row>
    <row r="237" spans="1:11" ht="102.75">
      <c r="A237" s="64" t="s">
        <v>120</v>
      </c>
      <c r="B237" s="58">
        <v>650</v>
      </c>
      <c r="C237" s="78">
        <v>5</v>
      </c>
      <c r="D237" s="76" t="s">
        <v>28</v>
      </c>
      <c r="E237" s="82" t="s">
        <v>57</v>
      </c>
      <c r="F237" s="58"/>
      <c r="G237" s="65">
        <f t="shared" si="80"/>
        <v>78399</v>
      </c>
      <c r="H237" s="65">
        <f t="shared" si="81"/>
        <v>0</v>
      </c>
      <c r="I237" s="65">
        <f t="shared" si="81"/>
        <v>78399</v>
      </c>
      <c r="J237" s="65">
        <f t="shared" si="81"/>
        <v>0</v>
      </c>
      <c r="K237" s="63">
        <f t="shared" si="68"/>
        <v>100</v>
      </c>
    </row>
    <row r="238" spans="1:11" ht="26.25">
      <c r="A238" s="64" t="s">
        <v>56</v>
      </c>
      <c r="B238" s="58">
        <v>650</v>
      </c>
      <c r="C238" s="78">
        <v>5</v>
      </c>
      <c r="D238" s="76" t="s">
        <v>28</v>
      </c>
      <c r="E238" s="82" t="s">
        <v>58</v>
      </c>
      <c r="F238" s="58"/>
      <c r="G238" s="65">
        <f t="shared" si="80"/>
        <v>78399</v>
      </c>
      <c r="H238" s="65">
        <f t="shared" si="81"/>
        <v>0</v>
      </c>
      <c r="I238" s="65">
        <f t="shared" si="81"/>
        <v>78399</v>
      </c>
      <c r="J238" s="65">
        <f t="shared" si="81"/>
        <v>0</v>
      </c>
      <c r="K238" s="63">
        <f t="shared" si="68"/>
        <v>100</v>
      </c>
    </row>
    <row r="239" spans="1:11">
      <c r="A239" s="64" t="s">
        <v>59</v>
      </c>
      <c r="B239" s="58">
        <v>650</v>
      </c>
      <c r="C239" s="78">
        <v>5</v>
      </c>
      <c r="D239" s="76" t="s">
        <v>28</v>
      </c>
      <c r="E239" s="82" t="s">
        <v>58</v>
      </c>
      <c r="F239" s="58">
        <v>500</v>
      </c>
      <c r="G239" s="65">
        <f t="shared" si="80"/>
        <v>78399</v>
      </c>
      <c r="H239" s="65">
        <f t="shared" si="81"/>
        <v>0</v>
      </c>
      <c r="I239" s="65">
        <f t="shared" si="81"/>
        <v>78399</v>
      </c>
      <c r="J239" s="65">
        <f t="shared" si="81"/>
        <v>0</v>
      </c>
      <c r="K239" s="63">
        <f t="shared" si="68"/>
        <v>100</v>
      </c>
    </row>
    <row r="240" spans="1:11">
      <c r="A240" s="64" t="s">
        <v>60</v>
      </c>
      <c r="B240" s="58">
        <v>650</v>
      </c>
      <c r="C240" s="78">
        <v>5</v>
      </c>
      <c r="D240" s="76" t="s">
        <v>28</v>
      </c>
      <c r="E240" s="82" t="s">
        <v>58</v>
      </c>
      <c r="F240" s="58">
        <v>540</v>
      </c>
      <c r="G240" s="65">
        <v>78399</v>
      </c>
      <c r="H240" s="65">
        <v>0</v>
      </c>
      <c r="I240" s="66">
        <v>78399</v>
      </c>
      <c r="J240" s="65">
        <v>0</v>
      </c>
      <c r="K240" s="63">
        <f t="shared" si="68"/>
        <v>100</v>
      </c>
    </row>
    <row r="241" spans="1:11">
      <c r="A241" s="49" t="s">
        <v>35</v>
      </c>
      <c r="B241" s="50">
        <v>650</v>
      </c>
      <c r="C241" s="74" t="s">
        <v>36</v>
      </c>
      <c r="D241" s="74" t="s">
        <v>13</v>
      </c>
      <c r="E241" s="74"/>
      <c r="F241" s="74"/>
      <c r="G241" s="68">
        <f>G242</f>
        <v>474613.49</v>
      </c>
      <c r="H241" s="68">
        <f>H242</f>
        <v>0</v>
      </c>
      <c r="I241" s="68">
        <f>I242</f>
        <v>467739.5</v>
      </c>
      <c r="J241" s="68">
        <f>J242</f>
        <v>0</v>
      </c>
      <c r="K241" s="56">
        <f t="shared" si="68"/>
        <v>98.551665693278125</v>
      </c>
    </row>
    <row r="242" spans="1:11">
      <c r="A242" s="42" t="s">
        <v>37</v>
      </c>
      <c r="B242" s="43">
        <v>650</v>
      </c>
      <c r="C242" s="44">
        <v>7</v>
      </c>
      <c r="D242" s="45">
        <v>7</v>
      </c>
      <c r="E242" s="46"/>
      <c r="F242" s="43"/>
      <c r="G242" s="47">
        <f>G243</f>
        <v>474613.49</v>
      </c>
      <c r="H242" s="47">
        <f t="shared" ref="H242:J243" si="82">H243</f>
        <v>0</v>
      </c>
      <c r="I242" s="47">
        <f t="shared" si="82"/>
        <v>467739.5</v>
      </c>
      <c r="J242" s="47">
        <f t="shared" si="82"/>
        <v>0</v>
      </c>
      <c r="K242" s="48">
        <f t="shared" si="68"/>
        <v>98.551665693278125</v>
      </c>
    </row>
    <row r="243" spans="1:11" ht="51.75">
      <c r="A243" s="64" t="s">
        <v>252</v>
      </c>
      <c r="B243" s="58">
        <v>650</v>
      </c>
      <c r="C243" s="59">
        <v>7</v>
      </c>
      <c r="D243" s="60">
        <v>7</v>
      </c>
      <c r="E243" s="61" t="s">
        <v>88</v>
      </c>
      <c r="F243" s="58"/>
      <c r="G243" s="65">
        <f>G244</f>
        <v>474613.49</v>
      </c>
      <c r="H243" s="65">
        <f t="shared" si="82"/>
        <v>0</v>
      </c>
      <c r="I243" s="65">
        <f t="shared" si="82"/>
        <v>467739.5</v>
      </c>
      <c r="J243" s="65">
        <f t="shared" si="82"/>
        <v>0</v>
      </c>
      <c r="K243" s="63">
        <f t="shared" si="68"/>
        <v>98.551665693278125</v>
      </c>
    </row>
    <row r="244" spans="1:11" ht="26.25">
      <c r="A244" s="64" t="s">
        <v>253</v>
      </c>
      <c r="B244" s="58">
        <v>650</v>
      </c>
      <c r="C244" s="59">
        <v>7</v>
      </c>
      <c r="D244" s="60">
        <v>7</v>
      </c>
      <c r="E244" s="61" t="s">
        <v>89</v>
      </c>
      <c r="F244" s="58"/>
      <c r="G244" s="65">
        <f>G245+G249</f>
        <v>474613.49</v>
      </c>
      <c r="H244" s="65">
        <f t="shared" ref="H244:I244" si="83">H245+H249</f>
        <v>0</v>
      </c>
      <c r="I244" s="65">
        <f t="shared" si="83"/>
        <v>467739.5</v>
      </c>
      <c r="J244" s="65">
        <f>J245</f>
        <v>0</v>
      </c>
      <c r="K244" s="63">
        <f t="shared" si="68"/>
        <v>98.551665693278125</v>
      </c>
    </row>
    <row r="245" spans="1:11" ht="102.75">
      <c r="A245" s="64" t="s">
        <v>120</v>
      </c>
      <c r="B245" s="58">
        <v>650</v>
      </c>
      <c r="C245" s="59">
        <v>7</v>
      </c>
      <c r="D245" s="60">
        <v>7</v>
      </c>
      <c r="E245" s="61" t="s">
        <v>254</v>
      </c>
      <c r="F245" s="58"/>
      <c r="G245" s="65">
        <f>G247</f>
        <v>438747.29</v>
      </c>
      <c r="H245" s="65">
        <f>H247</f>
        <v>0</v>
      </c>
      <c r="I245" s="65">
        <f>I247</f>
        <v>438747.29</v>
      </c>
      <c r="J245" s="65">
        <f>J247</f>
        <v>0</v>
      </c>
      <c r="K245" s="63">
        <f>K247</f>
        <v>100</v>
      </c>
    </row>
    <row r="246" spans="1:11" ht="26.25">
      <c r="A246" s="64" t="s">
        <v>91</v>
      </c>
      <c r="B246" s="58">
        <v>650</v>
      </c>
      <c r="C246" s="59">
        <v>7</v>
      </c>
      <c r="D246" s="60">
        <v>7</v>
      </c>
      <c r="E246" s="61" t="s">
        <v>255</v>
      </c>
      <c r="F246" s="58"/>
      <c r="G246" s="65">
        <f>G247</f>
        <v>438747.29</v>
      </c>
      <c r="H246" s="65">
        <f t="shared" ref="H246:J247" si="84">H247</f>
        <v>0</v>
      </c>
      <c r="I246" s="65">
        <f t="shared" si="84"/>
        <v>438747.29</v>
      </c>
      <c r="J246" s="65">
        <f t="shared" si="84"/>
        <v>0</v>
      </c>
      <c r="K246" s="63">
        <f t="shared" si="68"/>
        <v>100</v>
      </c>
    </row>
    <row r="247" spans="1:11">
      <c r="A247" s="64" t="s">
        <v>59</v>
      </c>
      <c r="B247" s="58">
        <v>650</v>
      </c>
      <c r="C247" s="59">
        <v>7</v>
      </c>
      <c r="D247" s="60">
        <v>7</v>
      </c>
      <c r="E247" s="61" t="s">
        <v>255</v>
      </c>
      <c r="F247" s="58">
        <v>500</v>
      </c>
      <c r="G247" s="65">
        <f>G248</f>
        <v>438747.29</v>
      </c>
      <c r="H247" s="65">
        <f t="shared" si="84"/>
        <v>0</v>
      </c>
      <c r="I247" s="65">
        <f t="shared" si="84"/>
        <v>438747.29</v>
      </c>
      <c r="J247" s="65">
        <f t="shared" si="84"/>
        <v>0</v>
      </c>
      <c r="K247" s="63">
        <f t="shared" si="68"/>
        <v>100</v>
      </c>
    </row>
    <row r="248" spans="1:11">
      <c r="A248" s="64" t="s">
        <v>60</v>
      </c>
      <c r="B248" s="58">
        <v>650</v>
      </c>
      <c r="C248" s="59">
        <v>7</v>
      </c>
      <c r="D248" s="60">
        <v>7</v>
      </c>
      <c r="E248" s="61" t="s">
        <v>255</v>
      </c>
      <c r="F248" s="58">
        <v>540</v>
      </c>
      <c r="G248" s="62">
        <v>438747.29</v>
      </c>
      <c r="H248" s="62">
        <v>0</v>
      </c>
      <c r="I248" s="66">
        <v>438747.29</v>
      </c>
      <c r="J248" s="62">
        <v>0</v>
      </c>
      <c r="K248" s="63">
        <f t="shared" si="68"/>
        <v>100</v>
      </c>
    </row>
    <row r="249" spans="1:11" ht="51.75">
      <c r="A249" s="64" t="s">
        <v>256</v>
      </c>
      <c r="B249" s="58">
        <v>650</v>
      </c>
      <c r="C249" s="59">
        <v>7</v>
      </c>
      <c r="D249" s="60">
        <v>7</v>
      </c>
      <c r="E249" s="61" t="s">
        <v>90</v>
      </c>
      <c r="F249" s="58"/>
      <c r="G249" s="62">
        <f>G250</f>
        <v>35866.199999999997</v>
      </c>
      <c r="H249" s="62">
        <f t="shared" ref="H249:J251" si="85">H250</f>
        <v>0</v>
      </c>
      <c r="I249" s="62">
        <f t="shared" si="85"/>
        <v>28992.21</v>
      </c>
      <c r="J249" s="62">
        <f t="shared" si="85"/>
        <v>0</v>
      </c>
      <c r="K249" s="63">
        <f t="shared" si="68"/>
        <v>80.834351004566969</v>
      </c>
    </row>
    <row r="250" spans="1:11" ht="26.25">
      <c r="A250" s="64" t="s">
        <v>257</v>
      </c>
      <c r="B250" s="58">
        <v>650</v>
      </c>
      <c r="C250" s="59">
        <v>7</v>
      </c>
      <c r="D250" s="60">
        <v>7</v>
      </c>
      <c r="E250" s="61" t="s">
        <v>258</v>
      </c>
      <c r="F250" s="58"/>
      <c r="G250" s="62">
        <f>G251+G253</f>
        <v>35866.199999999997</v>
      </c>
      <c r="H250" s="62">
        <f t="shared" ref="H250:J250" si="86">H251+H253</f>
        <v>0</v>
      </c>
      <c r="I250" s="62">
        <f t="shared" si="86"/>
        <v>28992.21</v>
      </c>
      <c r="J250" s="62">
        <f t="shared" si="86"/>
        <v>0</v>
      </c>
      <c r="K250" s="63">
        <f t="shared" si="68"/>
        <v>80.834351004566969</v>
      </c>
    </row>
    <row r="251" spans="1:11" ht="90">
      <c r="A251" s="64" t="s">
        <v>166</v>
      </c>
      <c r="B251" s="58">
        <v>650</v>
      </c>
      <c r="C251" s="59">
        <v>7</v>
      </c>
      <c r="D251" s="60">
        <v>7</v>
      </c>
      <c r="E251" s="61" t="s">
        <v>258</v>
      </c>
      <c r="F251" s="58">
        <v>100</v>
      </c>
      <c r="G251" s="62">
        <f>G252</f>
        <v>18196.2</v>
      </c>
      <c r="H251" s="62">
        <f t="shared" si="85"/>
        <v>0</v>
      </c>
      <c r="I251" s="62">
        <f t="shared" si="85"/>
        <v>13767.21</v>
      </c>
      <c r="J251" s="62">
        <f t="shared" si="85"/>
        <v>0</v>
      </c>
      <c r="K251" s="63">
        <f t="shared" si="68"/>
        <v>75.659808091799377</v>
      </c>
    </row>
    <row r="252" spans="1:11" ht="26.25">
      <c r="A252" s="64" t="s">
        <v>180</v>
      </c>
      <c r="B252" s="58">
        <v>650</v>
      </c>
      <c r="C252" s="59">
        <v>7</v>
      </c>
      <c r="D252" s="60">
        <v>7</v>
      </c>
      <c r="E252" s="61" t="s">
        <v>258</v>
      </c>
      <c r="F252" s="58">
        <v>110</v>
      </c>
      <c r="G252" s="62">
        <v>18196.2</v>
      </c>
      <c r="H252" s="62">
        <v>0</v>
      </c>
      <c r="I252" s="66">
        <v>13767.21</v>
      </c>
      <c r="J252" s="62">
        <v>0</v>
      </c>
      <c r="K252" s="63">
        <f t="shared" si="68"/>
        <v>75.659808091799377</v>
      </c>
    </row>
    <row r="253" spans="1:11" ht="39">
      <c r="A253" s="64" t="s">
        <v>61</v>
      </c>
      <c r="B253" s="58">
        <v>650</v>
      </c>
      <c r="C253" s="59">
        <v>7</v>
      </c>
      <c r="D253" s="60">
        <v>7</v>
      </c>
      <c r="E253" s="61" t="s">
        <v>258</v>
      </c>
      <c r="F253" s="58">
        <v>200</v>
      </c>
      <c r="G253" s="62">
        <f>G254</f>
        <v>17670</v>
      </c>
      <c r="H253" s="62">
        <f t="shared" ref="H253:J253" si="87">H254</f>
        <v>0</v>
      </c>
      <c r="I253" s="62">
        <f t="shared" si="87"/>
        <v>15225</v>
      </c>
      <c r="J253" s="62">
        <f t="shared" si="87"/>
        <v>0</v>
      </c>
      <c r="K253" s="63">
        <f t="shared" si="68"/>
        <v>86.162988115449906</v>
      </c>
    </row>
    <row r="254" spans="1:11" ht="39">
      <c r="A254" s="64" t="s">
        <v>62</v>
      </c>
      <c r="B254" s="58">
        <v>650</v>
      </c>
      <c r="C254" s="59">
        <v>7</v>
      </c>
      <c r="D254" s="60">
        <v>7</v>
      </c>
      <c r="E254" s="61" t="s">
        <v>258</v>
      </c>
      <c r="F254" s="58">
        <v>240</v>
      </c>
      <c r="G254" s="62">
        <v>17670</v>
      </c>
      <c r="H254" s="62">
        <v>0</v>
      </c>
      <c r="I254" s="66">
        <v>15225</v>
      </c>
      <c r="J254" s="62">
        <v>0</v>
      </c>
      <c r="K254" s="63">
        <f t="shared" si="68"/>
        <v>86.162988115449906</v>
      </c>
    </row>
    <row r="255" spans="1:11">
      <c r="A255" s="49" t="s">
        <v>92</v>
      </c>
      <c r="B255" s="50">
        <v>650</v>
      </c>
      <c r="C255" s="51">
        <v>8</v>
      </c>
      <c r="D255" s="74" t="s">
        <v>13</v>
      </c>
      <c r="E255" s="53"/>
      <c r="F255" s="50"/>
      <c r="G255" s="68">
        <f>G256</f>
        <v>6304471.0600000005</v>
      </c>
      <c r="H255" s="68">
        <f t="shared" ref="H255:J255" si="88">H256</f>
        <v>0</v>
      </c>
      <c r="I255" s="68">
        <f t="shared" si="88"/>
        <v>5276000.2200000007</v>
      </c>
      <c r="J255" s="68">
        <f t="shared" si="88"/>
        <v>0</v>
      </c>
      <c r="K255" s="56">
        <f t="shared" si="68"/>
        <v>83.686643491389106</v>
      </c>
    </row>
    <row r="256" spans="1:11">
      <c r="A256" s="42" t="s">
        <v>40</v>
      </c>
      <c r="B256" s="43">
        <v>650</v>
      </c>
      <c r="C256" s="44">
        <v>8</v>
      </c>
      <c r="D256" s="44">
        <v>1</v>
      </c>
      <c r="E256" s="46"/>
      <c r="F256" s="43"/>
      <c r="G256" s="47">
        <f>G257</f>
        <v>6304471.0600000005</v>
      </c>
      <c r="H256" s="47">
        <f t="shared" ref="H256:J256" si="89">H257</f>
        <v>0</v>
      </c>
      <c r="I256" s="47">
        <f t="shared" si="89"/>
        <v>5276000.2200000007</v>
      </c>
      <c r="J256" s="47">
        <f t="shared" si="89"/>
        <v>0</v>
      </c>
      <c r="K256" s="48">
        <f t="shared" si="68"/>
        <v>83.686643491389106</v>
      </c>
    </row>
    <row r="257" spans="1:11" ht="51.75">
      <c r="A257" s="64" t="s">
        <v>252</v>
      </c>
      <c r="B257" s="58">
        <v>650</v>
      </c>
      <c r="C257" s="59">
        <v>8</v>
      </c>
      <c r="D257" s="59">
        <v>1</v>
      </c>
      <c r="E257" s="61" t="s">
        <v>88</v>
      </c>
      <c r="F257" s="58"/>
      <c r="G257" s="62">
        <f>G258</f>
        <v>6304471.0600000005</v>
      </c>
      <c r="H257" s="62">
        <f t="shared" ref="H257:J257" si="90">H258</f>
        <v>0</v>
      </c>
      <c r="I257" s="62">
        <f t="shared" si="90"/>
        <v>5276000.2200000007</v>
      </c>
      <c r="J257" s="62">
        <f t="shared" si="90"/>
        <v>0</v>
      </c>
      <c r="K257" s="63">
        <f t="shared" si="68"/>
        <v>83.686643491389106</v>
      </c>
    </row>
    <row r="258" spans="1:11">
      <c r="A258" s="64" t="s">
        <v>151</v>
      </c>
      <c r="B258" s="58">
        <v>650</v>
      </c>
      <c r="C258" s="59">
        <v>8</v>
      </c>
      <c r="D258" s="59">
        <v>1</v>
      </c>
      <c r="E258" s="61" t="s">
        <v>93</v>
      </c>
      <c r="F258" s="58"/>
      <c r="G258" s="65">
        <f>G259+G266+G270</f>
        <v>6304471.0600000005</v>
      </c>
      <c r="H258" s="65">
        <f t="shared" ref="H258:J258" si="91">H259+H266+H270</f>
        <v>0</v>
      </c>
      <c r="I258" s="65">
        <f t="shared" si="91"/>
        <v>5276000.2200000007</v>
      </c>
      <c r="J258" s="65">
        <f t="shared" si="91"/>
        <v>0</v>
      </c>
      <c r="K258" s="63">
        <f t="shared" si="68"/>
        <v>83.686643491389106</v>
      </c>
    </row>
    <row r="259" spans="1:11" ht="64.5">
      <c r="A259" s="64" t="s">
        <v>259</v>
      </c>
      <c r="B259" s="58">
        <v>650</v>
      </c>
      <c r="C259" s="59">
        <v>8</v>
      </c>
      <c r="D259" s="59">
        <v>1</v>
      </c>
      <c r="E259" s="61" t="s">
        <v>94</v>
      </c>
      <c r="F259" s="58"/>
      <c r="G259" s="65">
        <f>G260+G263</f>
        <v>4423880.0600000005</v>
      </c>
      <c r="H259" s="65">
        <f t="shared" ref="H259:J259" si="92">H260+H263</f>
        <v>0</v>
      </c>
      <c r="I259" s="65">
        <f t="shared" si="92"/>
        <v>3599614.52</v>
      </c>
      <c r="J259" s="65">
        <f t="shared" si="92"/>
        <v>0</v>
      </c>
      <c r="K259" s="63">
        <f t="shared" si="68"/>
        <v>81.367814479129436</v>
      </c>
    </row>
    <row r="260" spans="1:11" ht="39">
      <c r="A260" s="64" t="s">
        <v>64</v>
      </c>
      <c r="B260" s="58">
        <v>650</v>
      </c>
      <c r="C260" s="59">
        <v>8</v>
      </c>
      <c r="D260" s="59">
        <v>1</v>
      </c>
      <c r="E260" s="61" t="s">
        <v>95</v>
      </c>
      <c r="F260" s="58"/>
      <c r="G260" s="65">
        <f>G261</f>
        <v>4377755.2</v>
      </c>
      <c r="H260" s="65">
        <f t="shared" ref="G260:J261" si="93">H261</f>
        <v>0</v>
      </c>
      <c r="I260" s="65">
        <f t="shared" si="93"/>
        <v>3553489.66</v>
      </c>
      <c r="J260" s="65">
        <f t="shared" si="93"/>
        <v>0</v>
      </c>
      <c r="K260" s="63">
        <f t="shared" si="68"/>
        <v>81.171502234752651</v>
      </c>
    </row>
    <row r="261" spans="1:11" ht="90">
      <c r="A261" s="64" t="s">
        <v>166</v>
      </c>
      <c r="B261" s="58">
        <v>650</v>
      </c>
      <c r="C261" s="59">
        <v>8</v>
      </c>
      <c r="D261" s="59">
        <v>1</v>
      </c>
      <c r="E261" s="61" t="s">
        <v>95</v>
      </c>
      <c r="F261" s="58">
        <v>100</v>
      </c>
      <c r="G261" s="65">
        <f t="shared" si="93"/>
        <v>4377755.2</v>
      </c>
      <c r="H261" s="65">
        <f t="shared" si="93"/>
        <v>0</v>
      </c>
      <c r="I261" s="65">
        <f t="shared" si="93"/>
        <v>3553489.66</v>
      </c>
      <c r="J261" s="65">
        <f t="shared" si="93"/>
        <v>0</v>
      </c>
      <c r="K261" s="63">
        <f t="shared" si="68"/>
        <v>81.171502234752651</v>
      </c>
    </row>
    <row r="262" spans="1:11" ht="26.25">
      <c r="A262" s="64" t="s">
        <v>180</v>
      </c>
      <c r="B262" s="79">
        <v>650</v>
      </c>
      <c r="C262" s="83">
        <v>8</v>
      </c>
      <c r="D262" s="83">
        <v>1</v>
      </c>
      <c r="E262" s="84" t="s">
        <v>95</v>
      </c>
      <c r="F262" s="79">
        <v>110</v>
      </c>
      <c r="G262" s="62">
        <v>4377755.2</v>
      </c>
      <c r="H262" s="62">
        <v>0</v>
      </c>
      <c r="I262" s="62">
        <v>3553489.66</v>
      </c>
      <c r="J262" s="62">
        <v>0</v>
      </c>
      <c r="K262" s="63">
        <f t="shared" si="68"/>
        <v>81.171502234752651</v>
      </c>
    </row>
    <row r="263" spans="1:11" ht="51.75">
      <c r="A263" s="64" t="s">
        <v>260</v>
      </c>
      <c r="B263" s="79">
        <v>650</v>
      </c>
      <c r="C263" s="83">
        <v>8</v>
      </c>
      <c r="D263" s="83">
        <v>1</v>
      </c>
      <c r="E263" s="84" t="s">
        <v>261</v>
      </c>
      <c r="F263" s="79"/>
      <c r="G263" s="62">
        <f>G264</f>
        <v>46124.86</v>
      </c>
      <c r="H263" s="62">
        <f t="shared" ref="H263:J264" si="94">H264</f>
        <v>0</v>
      </c>
      <c r="I263" s="62">
        <f t="shared" si="94"/>
        <v>46124.86</v>
      </c>
      <c r="J263" s="62">
        <f t="shared" si="94"/>
        <v>0</v>
      </c>
      <c r="K263" s="63">
        <f t="shared" si="68"/>
        <v>100</v>
      </c>
    </row>
    <row r="264" spans="1:11" ht="90">
      <c r="A264" s="64" t="s">
        <v>166</v>
      </c>
      <c r="B264" s="79">
        <v>650</v>
      </c>
      <c r="C264" s="83">
        <v>8</v>
      </c>
      <c r="D264" s="83">
        <v>1</v>
      </c>
      <c r="E264" s="84" t="s">
        <v>261</v>
      </c>
      <c r="F264" s="79">
        <v>100</v>
      </c>
      <c r="G264" s="62">
        <f>G265</f>
        <v>46124.86</v>
      </c>
      <c r="H264" s="62">
        <f t="shared" si="94"/>
        <v>0</v>
      </c>
      <c r="I264" s="62">
        <f t="shared" si="94"/>
        <v>46124.86</v>
      </c>
      <c r="J264" s="62">
        <f t="shared" si="94"/>
        <v>0</v>
      </c>
      <c r="K264" s="63">
        <f t="shared" si="68"/>
        <v>100</v>
      </c>
    </row>
    <row r="265" spans="1:11" ht="26.25">
      <c r="A265" s="64" t="s">
        <v>180</v>
      </c>
      <c r="B265" s="79">
        <v>650</v>
      </c>
      <c r="C265" s="83">
        <v>8</v>
      </c>
      <c r="D265" s="83">
        <v>1</v>
      </c>
      <c r="E265" s="84" t="s">
        <v>261</v>
      </c>
      <c r="F265" s="79">
        <v>110</v>
      </c>
      <c r="G265" s="62">
        <v>46124.86</v>
      </c>
      <c r="H265" s="62">
        <v>0</v>
      </c>
      <c r="I265" s="62">
        <v>46124.86</v>
      </c>
      <c r="J265" s="62">
        <v>0</v>
      </c>
      <c r="K265" s="63">
        <f t="shared" si="68"/>
        <v>100</v>
      </c>
    </row>
    <row r="266" spans="1:11" ht="51.75">
      <c r="A266" s="64" t="s">
        <v>262</v>
      </c>
      <c r="B266" s="58">
        <v>650</v>
      </c>
      <c r="C266" s="59">
        <v>8</v>
      </c>
      <c r="D266" s="59">
        <v>1</v>
      </c>
      <c r="E266" s="61" t="s">
        <v>96</v>
      </c>
      <c r="F266" s="58"/>
      <c r="G266" s="65">
        <f>G267</f>
        <v>130000</v>
      </c>
      <c r="H266" s="65">
        <f t="shared" ref="H266:J268" si="95">H267</f>
        <v>0</v>
      </c>
      <c r="I266" s="65">
        <f t="shared" si="95"/>
        <v>56515.24</v>
      </c>
      <c r="J266" s="65">
        <f t="shared" si="95"/>
        <v>0</v>
      </c>
      <c r="K266" s="63">
        <f t="shared" si="68"/>
        <v>43.473261538461536</v>
      </c>
    </row>
    <row r="267" spans="1:11" ht="39">
      <c r="A267" s="64" t="s">
        <v>64</v>
      </c>
      <c r="B267" s="58">
        <v>650</v>
      </c>
      <c r="C267" s="59">
        <v>8</v>
      </c>
      <c r="D267" s="59">
        <v>1</v>
      </c>
      <c r="E267" s="61" t="s">
        <v>97</v>
      </c>
      <c r="F267" s="58"/>
      <c r="G267" s="65">
        <f>G268</f>
        <v>130000</v>
      </c>
      <c r="H267" s="65">
        <f t="shared" si="95"/>
        <v>0</v>
      </c>
      <c r="I267" s="65">
        <f t="shared" si="95"/>
        <v>56515.24</v>
      </c>
      <c r="J267" s="65">
        <f t="shared" si="95"/>
        <v>0</v>
      </c>
      <c r="K267" s="63">
        <f t="shared" si="68"/>
        <v>43.473261538461536</v>
      </c>
    </row>
    <row r="268" spans="1:11" ht="90">
      <c r="A268" s="64" t="s">
        <v>166</v>
      </c>
      <c r="B268" s="58">
        <v>650</v>
      </c>
      <c r="C268" s="59">
        <v>8</v>
      </c>
      <c r="D268" s="59">
        <v>1</v>
      </c>
      <c r="E268" s="61" t="s">
        <v>97</v>
      </c>
      <c r="F268" s="58">
        <v>100</v>
      </c>
      <c r="G268" s="65">
        <f>G269</f>
        <v>130000</v>
      </c>
      <c r="H268" s="65">
        <f t="shared" si="95"/>
        <v>0</v>
      </c>
      <c r="I268" s="65">
        <f t="shared" si="95"/>
        <v>56515.24</v>
      </c>
      <c r="J268" s="65">
        <f t="shared" si="95"/>
        <v>0</v>
      </c>
      <c r="K268" s="63">
        <f t="shared" si="68"/>
        <v>43.473261538461536</v>
      </c>
    </row>
    <row r="269" spans="1:11" ht="26.25">
      <c r="A269" s="64" t="s">
        <v>180</v>
      </c>
      <c r="B269" s="58">
        <v>650</v>
      </c>
      <c r="C269" s="59">
        <v>8</v>
      </c>
      <c r="D269" s="59">
        <v>1</v>
      </c>
      <c r="E269" s="61" t="s">
        <v>95</v>
      </c>
      <c r="F269" s="58">
        <v>110</v>
      </c>
      <c r="G269" s="65">
        <v>130000</v>
      </c>
      <c r="H269" s="65">
        <v>0</v>
      </c>
      <c r="I269" s="65">
        <v>56515.24</v>
      </c>
      <c r="J269" s="65">
        <v>0</v>
      </c>
      <c r="K269" s="63">
        <f t="shared" si="68"/>
        <v>43.473261538461536</v>
      </c>
    </row>
    <row r="270" spans="1:11" ht="39">
      <c r="A270" s="64" t="s">
        <v>263</v>
      </c>
      <c r="B270" s="58">
        <v>650</v>
      </c>
      <c r="C270" s="59">
        <v>8</v>
      </c>
      <c r="D270" s="59">
        <v>1</v>
      </c>
      <c r="E270" s="61" t="s">
        <v>98</v>
      </c>
      <c r="F270" s="58"/>
      <c r="G270" s="65">
        <f>G271+G276</f>
        <v>1750591</v>
      </c>
      <c r="H270" s="65">
        <f t="shared" ref="H270:J270" si="96">H271+H276</f>
        <v>0</v>
      </c>
      <c r="I270" s="65">
        <f t="shared" si="96"/>
        <v>1619870.46</v>
      </c>
      <c r="J270" s="65">
        <f t="shared" si="96"/>
        <v>0</v>
      </c>
      <c r="K270" s="63">
        <f t="shared" si="68"/>
        <v>92.532776645144409</v>
      </c>
    </row>
    <row r="271" spans="1:11" ht="39">
      <c r="A271" s="64" t="s">
        <v>64</v>
      </c>
      <c r="B271" s="58">
        <v>650</v>
      </c>
      <c r="C271" s="59">
        <v>8</v>
      </c>
      <c r="D271" s="59">
        <v>1</v>
      </c>
      <c r="E271" s="61" t="s">
        <v>264</v>
      </c>
      <c r="F271" s="58"/>
      <c r="G271" s="65">
        <f>G272+G274</f>
        <v>1283091</v>
      </c>
      <c r="H271" s="65">
        <f t="shared" ref="H271:J271" si="97">H272+H274</f>
        <v>0</v>
      </c>
      <c r="I271" s="65">
        <f t="shared" si="97"/>
        <v>1152370.46</v>
      </c>
      <c r="J271" s="65">
        <f t="shared" si="97"/>
        <v>0</v>
      </c>
      <c r="K271" s="63">
        <f t="shared" si="68"/>
        <v>89.812060095503739</v>
      </c>
    </row>
    <row r="272" spans="1:11" ht="39">
      <c r="A272" s="64" t="s">
        <v>61</v>
      </c>
      <c r="B272" s="58">
        <v>650</v>
      </c>
      <c r="C272" s="59">
        <v>8</v>
      </c>
      <c r="D272" s="59">
        <v>1</v>
      </c>
      <c r="E272" s="61" t="s">
        <v>264</v>
      </c>
      <c r="F272" s="58">
        <v>200</v>
      </c>
      <c r="G272" s="65">
        <f>G273</f>
        <v>1277091</v>
      </c>
      <c r="H272" s="65">
        <f t="shared" ref="H272:J272" si="98">H273</f>
        <v>0</v>
      </c>
      <c r="I272" s="65">
        <f t="shared" si="98"/>
        <v>1151488.1499999999</v>
      </c>
      <c r="J272" s="65">
        <f t="shared" si="98"/>
        <v>0</v>
      </c>
      <c r="K272" s="63">
        <f t="shared" si="68"/>
        <v>90.164925600446637</v>
      </c>
    </row>
    <row r="273" spans="1:11" ht="39">
      <c r="A273" s="64" t="s">
        <v>62</v>
      </c>
      <c r="B273" s="58">
        <v>650</v>
      </c>
      <c r="C273" s="59">
        <v>8</v>
      </c>
      <c r="D273" s="59">
        <v>1</v>
      </c>
      <c r="E273" s="61" t="s">
        <v>264</v>
      </c>
      <c r="F273" s="58">
        <v>240</v>
      </c>
      <c r="G273" s="65">
        <v>1277091</v>
      </c>
      <c r="H273" s="65">
        <v>0</v>
      </c>
      <c r="I273" s="65">
        <v>1151488.1499999999</v>
      </c>
      <c r="J273" s="65">
        <v>0</v>
      </c>
      <c r="K273" s="63">
        <f t="shared" si="68"/>
        <v>90.164925600446637</v>
      </c>
    </row>
    <row r="274" spans="1:11">
      <c r="A274" s="64" t="s">
        <v>65</v>
      </c>
      <c r="B274" s="58">
        <v>650</v>
      </c>
      <c r="C274" s="59">
        <v>8</v>
      </c>
      <c r="D274" s="59">
        <v>1</v>
      </c>
      <c r="E274" s="61" t="s">
        <v>264</v>
      </c>
      <c r="F274" s="58">
        <v>800</v>
      </c>
      <c r="G274" s="65">
        <f>G275</f>
        <v>6000</v>
      </c>
      <c r="H274" s="65">
        <f>H275</f>
        <v>0</v>
      </c>
      <c r="I274" s="65">
        <f>I275</f>
        <v>882.31</v>
      </c>
      <c r="J274" s="65">
        <f>J275</f>
        <v>0</v>
      </c>
      <c r="K274" s="63">
        <f t="shared" si="68"/>
        <v>14.705166666666667</v>
      </c>
    </row>
    <row r="275" spans="1:11" ht="15.75" customHeight="1">
      <c r="A275" s="64" t="s">
        <v>265</v>
      </c>
      <c r="B275" s="58">
        <v>650</v>
      </c>
      <c r="C275" s="59">
        <v>8</v>
      </c>
      <c r="D275" s="59">
        <v>1</v>
      </c>
      <c r="E275" s="61" t="s">
        <v>264</v>
      </c>
      <c r="F275" s="58">
        <v>850</v>
      </c>
      <c r="G275" s="65">
        <v>6000</v>
      </c>
      <c r="H275" s="65">
        <v>0</v>
      </c>
      <c r="I275" s="65">
        <v>882.31</v>
      </c>
      <c r="J275" s="65">
        <v>0</v>
      </c>
      <c r="K275" s="63">
        <f t="shared" si="68"/>
        <v>14.705166666666667</v>
      </c>
    </row>
    <row r="276" spans="1:11" ht="38.25">
      <c r="A276" s="70" t="s">
        <v>99</v>
      </c>
      <c r="B276" s="58">
        <v>650</v>
      </c>
      <c r="C276" s="59">
        <v>8</v>
      </c>
      <c r="D276" s="59">
        <v>1</v>
      </c>
      <c r="E276" s="61" t="s">
        <v>100</v>
      </c>
      <c r="F276" s="58"/>
      <c r="G276" s="65">
        <f t="shared" ref="G276:J277" si="99">G277</f>
        <v>467500</v>
      </c>
      <c r="H276" s="65">
        <f t="shared" si="99"/>
        <v>0</v>
      </c>
      <c r="I276" s="65">
        <f t="shared" si="99"/>
        <v>467500</v>
      </c>
      <c r="J276" s="65">
        <f t="shared" si="99"/>
        <v>0</v>
      </c>
      <c r="K276" s="63">
        <f t="shared" si="68"/>
        <v>100</v>
      </c>
    </row>
    <row r="277" spans="1:11" ht="39">
      <c r="A277" s="64" t="s">
        <v>61</v>
      </c>
      <c r="B277" s="58">
        <v>650</v>
      </c>
      <c r="C277" s="59">
        <v>8</v>
      </c>
      <c r="D277" s="59">
        <v>1</v>
      </c>
      <c r="E277" s="61" t="s">
        <v>100</v>
      </c>
      <c r="F277" s="58">
        <v>200</v>
      </c>
      <c r="G277" s="65">
        <f t="shared" si="99"/>
        <v>467500</v>
      </c>
      <c r="H277" s="65">
        <f t="shared" si="99"/>
        <v>0</v>
      </c>
      <c r="I277" s="65">
        <f t="shared" si="99"/>
        <v>467500</v>
      </c>
      <c r="J277" s="65">
        <f t="shared" si="99"/>
        <v>0</v>
      </c>
      <c r="K277" s="63">
        <f t="shared" si="68"/>
        <v>100</v>
      </c>
    </row>
    <row r="278" spans="1:11" ht="39">
      <c r="A278" s="64" t="s">
        <v>62</v>
      </c>
      <c r="B278" s="58">
        <v>650</v>
      </c>
      <c r="C278" s="59">
        <v>8</v>
      </c>
      <c r="D278" s="59">
        <v>1</v>
      </c>
      <c r="E278" s="61" t="s">
        <v>100</v>
      </c>
      <c r="F278" s="58">
        <v>240</v>
      </c>
      <c r="G278" s="65">
        <v>467500</v>
      </c>
      <c r="H278" s="65">
        <v>0</v>
      </c>
      <c r="I278" s="65">
        <v>467500</v>
      </c>
      <c r="J278" s="65">
        <v>0</v>
      </c>
      <c r="K278" s="63">
        <f t="shared" si="68"/>
        <v>100</v>
      </c>
    </row>
    <row r="279" spans="1:11">
      <c r="A279" s="49" t="s">
        <v>41</v>
      </c>
      <c r="B279" s="50">
        <v>650</v>
      </c>
      <c r="C279" s="51">
        <v>10</v>
      </c>
      <c r="D279" s="52">
        <v>0</v>
      </c>
      <c r="E279" s="67"/>
      <c r="F279" s="54"/>
      <c r="G279" s="68">
        <f>G280</f>
        <v>60000</v>
      </c>
      <c r="H279" s="68">
        <f>H280</f>
        <v>0</v>
      </c>
      <c r="I279" s="68">
        <f>I280</f>
        <v>60000</v>
      </c>
      <c r="J279" s="68">
        <f>J280</f>
        <v>0</v>
      </c>
      <c r="K279" s="56">
        <f t="shared" ref="K279:K286" si="100">I279/G279*100</f>
        <v>100</v>
      </c>
    </row>
    <row r="280" spans="1:11">
      <c r="A280" s="42" t="s">
        <v>42</v>
      </c>
      <c r="B280" s="43">
        <v>650</v>
      </c>
      <c r="C280" s="44">
        <v>10</v>
      </c>
      <c r="D280" s="45">
        <v>1</v>
      </c>
      <c r="E280" s="46"/>
      <c r="F280" s="43"/>
      <c r="G280" s="47">
        <f>G284</f>
        <v>60000</v>
      </c>
      <c r="H280" s="47">
        <f>H284</f>
        <v>0</v>
      </c>
      <c r="I280" s="47">
        <f>I284</f>
        <v>60000</v>
      </c>
      <c r="J280" s="47">
        <f>J284</f>
        <v>0</v>
      </c>
      <c r="K280" s="48">
        <f t="shared" si="100"/>
        <v>100</v>
      </c>
    </row>
    <row r="281" spans="1:11" ht="64.5">
      <c r="A281" s="57" t="s">
        <v>113</v>
      </c>
      <c r="B281" s="58">
        <v>650</v>
      </c>
      <c r="C281" s="59">
        <v>10</v>
      </c>
      <c r="D281" s="60">
        <v>1</v>
      </c>
      <c r="E281" s="61" t="s">
        <v>77</v>
      </c>
      <c r="F281" s="58"/>
      <c r="G281" s="65">
        <f>G282</f>
        <v>60000</v>
      </c>
      <c r="H281" s="65">
        <f t="shared" ref="H281:J284" si="101">H282</f>
        <v>0</v>
      </c>
      <c r="I281" s="65">
        <f t="shared" si="101"/>
        <v>60000</v>
      </c>
      <c r="J281" s="65">
        <f t="shared" si="101"/>
        <v>0</v>
      </c>
      <c r="K281" s="63">
        <f t="shared" si="100"/>
        <v>100</v>
      </c>
    </row>
    <row r="282" spans="1:11" ht="39">
      <c r="A282" s="64" t="s">
        <v>117</v>
      </c>
      <c r="B282" s="58">
        <v>650</v>
      </c>
      <c r="C282" s="59">
        <v>10</v>
      </c>
      <c r="D282" s="60">
        <v>1</v>
      </c>
      <c r="E282" s="61" t="s">
        <v>110</v>
      </c>
      <c r="F282" s="58"/>
      <c r="G282" s="65">
        <f>G283</f>
        <v>60000</v>
      </c>
      <c r="H282" s="65">
        <f t="shared" si="101"/>
        <v>0</v>
      </c>
      <c r="I282" s="65">
        <f t="shared" si="101"/>
        <v>60000</v>
      </c>
      <c r="J282" s="65">
        <f t="shared" si="101"/>
        <v>0</v>
      </c>
      <c r="K282" s="63">
        <f t="shared" si="100"/>
        <v>100</v>
      </c>
    </row>
    <row r="283" spans="1:11" ht="26.25">
      <c r="A283" s="64" t="s">
        <v>266</v>
      </c>
      <c r="B283" s="58">
        <v>650</v>
      </c>
      <c r="C283" s="59">
        <v>10</v>
      </c>
      <c r="D283" s="60">
        <v>1</v>
      </c>
      <c r="E283" s="61" t="s">
        <v>267</v>
      </c>
      <c r="F283" s="58"/>
      <c r="G283" s="65">
        <f>G284</f>
        <v>60000</v>
      </c>
      <c r="H283" s="65">
        <f t="shared" si="101"/>
        <v>0</v>
      </c>
      <c r="I283" s="65">
        <f t="shared" si="101"/>
        <v>60000</v>
      </c>
      <c r="J283" s="65">
        <f t="shared" si="101"/>
        <v>0</v>
      </c>
      <c r="K283" s="63">
        <f t="shared" si="100"/>
        <v>100</v>
      </c>
    </row>
    <row r="284" spans="1:11" ht="39">
      <c r="A284" s="64" t="s">
        <v>102</v>
      </c>
      <c r="B284" s="58">
        <v>650</v>
      </c>
      <c r="C284" s="59">
        <v>10</v>
      </c>
      <c r="D284" s="60">
        <v>1</v>
      </c>
      <c r="E284" s="61" t="s">
        <v>268</v>
      </c>
      <c r="F284" s="58"/>
      <c r="G284" s="65">
        <f>G285</f>
        <v>60000</v>
      </c>
      <c r="H284" s="65">
        <f t="shared" si="101"/>
        <v>0</v>
      </c>
      <c r="I284" s="65">
        <f t="shared" si="101"/>
        <v>60000</v>
      </c>
      <c r="J284" s="65">
        <f t="shared" si="101"/>
        <v>0</v>
      </c>
      <c r="K284" s="63">
        <f t="shared" si="100"/>
        <v>100</v>
      </c>
    </row>
    <row r="285" spans="1:11" ht="26.25">
      <c r="A285" s="64" t="s">
        <v>103</v>
      </c>
      <c r="B285" s="58">
        <v>650</v>
      </c>
      <c r="C285" s="59">
        <v>10</v>
      </c>
      <c r="D285" s="60">
        <v>1</v>
      </c>
      <c r="E285" s="61" t="s">
        <v>268</v>
      </c>
      <c r="F285" s="58">
        <v>300</v>
      </c>
      <c r="G285" s="65">
        <f>G286</f>
        <v>60000</v>
      </c>
      <c r="H285" s="65">
        <f>H286</f>
        <v>0</v>
      </c>
      <c r="I285" s="65">
        <f>I286</f>
        <v>60000</v>
      </c>
      <c r="J285" s="65">
        <f>J286</f>
        <v>0</v>
      </c>
      <c r="K285" s="63">
        <f t="shared" si="100"/>
        <v>100</v>
      </c>
    </row>
    <row r="286" spans="1:11" ht="26.25">
      <c r="A286" s="64" t="s">
        <v>104</v>
      </c>
      <c r="B286" s="58">
        <v>650</v>
      </c>
      <c r="C286" s="59">
        <v>10</v>
      </c>
      <c r="D286" s="60">
        <v>1</v>
      </c>
      <c r="E286" s="61" t="s">
        <v>268</v>
      </c>
      <c r="F286" s="58">
        <v>310</v>
      </c>
      <c r="G286" s="65">
        <v>60000</v>
      </c>
      <c r="H286" s="65">
        <v>0</v>
      </c>
      <c r="I286" s="65">
        <v>60000</v>
      </c>
      <c r="J286" s="65">
        <v>0</v>
      </c>
      <c r="K286" s="63">
        <f t="shared" si="100"/>
        <v>100</v>
      </c>
    </row>
    <row r="287" spans="1:11">
      <c r="A287" s="95"/>
      <c r="B287" s="95"/>
      <c r="C287" s="95"/>
      <c r="D287" s="95"/>
      <c r="E287" s="95"/>
      <c r="F287" s="95"/>
      <c r="G287" s="95"/>
      <c r="H287" s="95"/>
      <c r="I287" s="95"/>
      <c r="J287" s="95"/>
      <c r="K287" s="95"/>
    </row>
  </sheetData>
  <mergeCells count="11">
    <mergeCell ref="J1:K1"/>
    <mergeCell ref="J2:K2"/>
    <mergeCell ref="J3:K3"/>
    <mergeCell ref="J4:K4"/>
    <mergeCell ref="J5:K5"/>
    <mergeCell ref="A7:K7"/>
    <mergeCell ref="A5:H5"/>
    <mergeCell ref="A10:H10"/>
    <mergeCell ref="J10:K10"/>
    <mergeCell ref="A8:K8"/>
    <mergeCell ref="A9:K9"/>
  </mergeCells>
  <pageMargins left="0.70866141732283472" right="0.70866141732283472" top="0.74803149606299213" bottom="0.74803149606299213" header="0.31496062992125984" footer="0.31496062992125984"/>
  <pageSetup paperSize="9" scale="9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Раздел, подраздел</vt:lpstr>
      <vt:lpstr>Ведом.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2022-03-30T11:17:50Z</dcterms:modified>
</cp:coreProperties>
</file>